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Documents\Инвестиционный план\2024\Год\Минэк\"/>
    </mc:Choice>
  </mc:AlternateContent>
  <xr:revisionPtr revIDLastSave="0" documentId="13_ncr:1_{3D56588E-960A-4A74-812B-DAFDC1366D5B}" xr6:coauthVersionLast="40" xr6:coauthVersionMax="40" xr10:uidLastSave="{00000000-0000-0000-0000-000000000000}"/>
  <bookViews>
    <workbookView xWindow="0" yWindow="-60" windowWidth="12315" windowHeight="12135" xr2:uid="{00000000-000D-0000-FFFF-FFFF00000000}"/>
  </bookViews>
  <sheets>
    <sheet name="Лист1" sheetId="1" r:id="rId1"/>
  </sheets>
  <definedNames>
    <definedName name="_xlnm.Print_Titles" localSheetId="0">Лист1!$3:$4</definedName>
    <definedName name="_xlnm.Print_Area" localSheetId="0">Лист1!$A$2:$Y$138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7" i="1" l="1"/>
  <c r="P126" i="1" l="1"/>
  <c r="H126" i="1"/>
  <c r="W53" i="1"/>
  <c r="V53" i="1"/>
  <c r="U53" i="1"/>
  <c r="T53" i="1"/>
  <c r="S53" i="1"/>
  <c r="R53" i="1"/>
  <c r="Q53" i="1"/>
  <c r="O53" i="1"/>
  <c r="N53" i="1"/>
  <c r="M53" i="1"/>
  <c r="L53" i="1"/>
  <c r="K53" i="1"/>
  <c r="J53" i="1"/>
  <c r="I53" i="1"/>
  <c r="P15" i="1" l="1"/>
  <c r="P13" i="1"/>
  <c r="H13" i="1"/>
  <c r="W67" i="1" l="1"/>
  <c r="V67" i="1"/>
  <c r="U67" i="1"/>
  <c r="T67" i="1"/>
  <c r="S67" i="1"/>
  <c r="R67" i="1"/>
  <c r="Q67" i="1"/>
  <c r="O67" i="1"/>
  <c r="N67" i="1"/>
  <c r="M67" i="1"/>
  <c r="L67" i="1"/>
  <c r="K67" i="1"/>
  <c r="J67" i="1"/>
  <c r="I67" i="1"/>
  <c r="P66" i="1"/>
  <c r="H66" i="1"/>
  <c r="P65" i="1"/>
  <c r="H65" i="1"/>
  <c r="W129" i="1" l="1"/>
  <c r="V129" i="1"/>
  <c r="U129" i="1"/>
  <c r="T129" i="1"/>
  <c r="S129" i="1"/>
  <c r="R129" i="1"/>
  <c r="Q129" i="1"/>
  <c r="O129" i="1"/>
  <c r="N129" i="1"/>
  <c r="M129" i="1"/>
  <c r="L129" i="1"/>
  <c r="K129" i="1"/>
  <c r="J129" i="1"/>
  <c r="I129" i="1"/>
  <c r="P128" i="1"/>
  <c r="H128" i="1"/>
  <c r="P127" i="1"/>
  <c r="H127" i="1"/>
  <c r="P125" i="1"/>
  <c r="H125" i="1"/>
  <c r="P124" i="1"/>
  <c r="H124" i="1"/>
  <c r="P123" i="1"/>
  <c r="H123" i="1"/>
  <c r="P122" i="1"/>
  <c r="H122" i="1"/>
  <c r="P121" i="1"/>
  <c r="H121" i="1"/>
  <c r="P120" i="1"/>
  <c r="H120" i="1"/>
  <c r="P119" i="1"/>
  <c r="H119" i="1"/>
  <c r="P118" i="1"/>
  <c r="H118" i="1"/>
  <c r="P117" i="1"/>
  <c r="H117" i="1"/>
  <c r="W134" i="1"/>
  <c r="V134" i="1"/>
  <c r="U134" i="1"/>
  <c r="T134" i="1"/>
  <c r="S134" i="1"/>
  <c r="R134" i="1"/>
  <c r="Q134" i="1"/>
  <c r="O134" i="1"/>
  <c r="N134" i="1"/>
  <c r="M134" i="1"/>
  <c r="L134" i="1"/>
  <c r="K134" i="1"/>
  <c r="J134" i="1"/>
  <c r="I134" i="1"/>
  <c r="W133" i="1"/>
  <c r="V133" i="1"/>
  <c r="U133" i="1"/>
  <c r="T133" i="1"/>
  <c r="S133" i="1"/>
  <c r="R133" i="1"/>
  <c r="Q133" i="1"/>
  <c r="O133" i="1"/>
  <c r="N133" i="1"/>
  <c r="M133" i="1"/>
  <c r="L133" i="1"/>
  <c r="K133" i="1"/>
  <c r="J133" i="1"/>
  <c r="I133" i="1"/>
  <c r="P132" i="1"/>
  <c r="P133" i="1" s="1"/>
  <c r="H132" i="1"/>
  <c r="H134" i="1" s="1"/>
  <c r="P113" i="1"/>
  <c r="H113" i="1"/>
  <c r="P112" i="1"/>
  <c r="H112" i="1"/>
  <c r="P134" i="1" l="1"/>
  <c r="H133" i="1"/>
  <c r="P111" i="1"/>
  <c r="H111" i="1"/>
  <c r="P108" i="1"/>
  <c r="H108" i="1"/>
  <c r="P107" i="1"/>
  <c r="P106" i="1"/>
  <c r="H107" i="1"/>
  <c r="W95" i="1"/>
  <c r="V95" i="1"/>
  <c r="U95" i="1"/>
  <c r="T95" i="1"/>
  <c r="S95" i="1"/>
  <c r="R95" i="1"/>
  <c r="Q95" i="1"/>
  <c r="O95" i="1"/>
  <c r="N95" i="1"/>
  <c r="M95" i="1"/>
  <c r="L95" i="1"/>
  <c r="K95" i="1"/>
  <c r="J95" i="1"/>
  <c r="I95" i="1"/>
  <c r="P94" i="1"/>
  <c r="H94" i="1"/>
  <c r="W91" i="1"/>
  <c r="V91" i="1"/>
  <c r="U91" i="1"/>
  <c r="T91" i="1"/>
  <c r="S91" i="1"/>
  <c r="R91" i="1"/>
  <c r="Q91" i="1"/>
  <c r="O91" i="1"/>
  <c r="N91" i="1"/>
  <c r="M91" i="1"/>
  <c r="L91" i="1"/>
  <c r="K91" i="1"/>
  <c r="J91" i="1"/>
  <c r="I91" i="1"/>
  <c r="W90" i="1"/>
  <c r="V90" i="1"/>
  <c r="U90" i="1"/>
  <c r="T90" i="1"/>
  <c r="S90" i="1"/>
  <c r="R90" i="1"/>
  <c r="Q90" i="1"/>
  <c r="O90" i="1"/>
  <c r="N90" i="1"/>
  <c r="M90" i="1"/>
  <c r="L90" i="1"/>
  <c r="K90" i="1"/>
  <c r="J90" i="1"/>
  <c r="I90" i="1"/>
  <c r="W60" i="1"/>
  <c r="V60" i="1"/>
  <c r="U60" i="1"/>
  <c r="T60" i="1"/>
  <c r="S60" i="1"/>
  <c r="R60" i="1"/>
  <c r="Q60" i="1"/>
  <c r="O60" i="1"/>
  <c r="N60" i="1"/>
  <c r="M60" i="1"/>
  <c r="L60" i="1"/>
  <c r="K60" i="1"/>
  <c r="J60" i="1"/>
  <c r="I60" i="1"/>
  <c r="W59" i="1"/>
  <c r="V59" i="1"/>
  <c r="U59" i="1"/>
  <c r="T59" i="1"/>
  <c r="S59" i="1"/>
  <c r="R59" i="1"/>
  <c r="Q59" i="1"/>
  <c r="O59" i="1"/>
  <c r="N59" i="1"/>
  <c r="M59" i="1"/>
  <c r="L59" i="1"/>
  <c r="K59" i="1"/>
  <c r="J59" i="1"/>
  <c r="I59" i="1"/>
  <c r="W84" i="1"/>
  <c r="V84" i="1"/>
  <c r="U84" i="1"/>
  <c r="T84" i="1"/>
  <c r="S84" i="1"/>
  <c r="R84" i="1"/>
  <c r="Q84" i="1"/>
  <c r="O84" i="1"/>
  <c r="N84" i="1"/>
  <c r="M84" i="1"/>
  <c r="L84" i="1"/>
  <c r="K84" i="1"/>
  <c r="J84" i="1"/>
  <c r="I84" i="1"/>
  <c r="Y52" i="1"/>
  <c r="X52" i="1"/>
  <c r="W52" i="1"/>
  <c r="V52" i="1"/>
  <c r="U52" i="1"/>
  <c r="T52" i="1"/>
  <c r="S52" i="1"/>
  <c r="R52" i="1"/>
  <c r="Q52" i="1"/>
  <c r="O52" i="1"/>
  <c r="N52" i="1"/>
  <c r="M52" i="1"/>
  <c r="L52" i="1"/>
  <c r="K52" i="1"/>
  <c r="J52" i="1"/>
  <c r="I52" i="1"/>
  <c r="W74" i="1"/>
  <c r="V74" i="1"/>
  <c r="U74" i="1"/>
  <c r="T74" i="1"/>
  <c r="S74" i="1"/>
  <c r="R74" i="1"/>
  <c r="Q74" i="1"/>
  <c r="O74" i="1"/>
  <c r="N74" i="1"/>
  <c r="M74" i="1"/>
  <c r="L74" i="1"/>
  <c r="K74" i="1"/>
  <c r="J74" i="1"/>
  <c r="I74" i="1"/>
  <c r="W73" i="1"/>
  <c r="V73" i="1"/>
  <c r="U73" i="1"/>
  <c r="T73" i="1"/>
  <c r="S73" i="1"/>
  <c r="R73" i="1"/>
  <c r="Q73" i="1"/>
  <c r="O73" i="1"/>
  <c r="N73" i="1"/>
  <c r="M73" i="1"/>
  <c r="L73" i="1"/>
  <c r="K73" i="1"/>
  <c r="J73" i="1"/>
  <c r="I73" i="1"/>
  <c r="W68" i="1"/>
  <c r="V68" i="1"/>
  <c r="U68" i="1"/>
  <c r="T68" i="1"/>
  <c r="S68" i="1"/>
  <c r="R68" i="1"/>
  <c r="Q68" i="1"/>
  <c r="O68" i="1"/>
  <c r="N68" i="1"/>
  <c r="M68" i="1"/>
  <c r="L68" i="1"/>
  <c r="K68" i="1"/>
  <c r="J68" i="1"/>
  <c r="I68" i="1"/>
  <c r="P83" i="1"/>
  <c r="H83" i="1"/>
  <c r="P82" i="1"/>
  <c r="H82" i="1"/>
  <c r="P81" i="1"/>
  <c r="H81" i="1"/>
  <c r="P80" i="1"/>
  <c r="H80" i="1"/>
  <c r="P79" i="1"/>
  <c r="H79" i="1"/>
  <c r="P78" i="1"/>
  <c r="H78" i="1"/>
  <c r="P77" i="1"/>
  <c r="H77" i="1"/>
  <c r="P103" i="1"/>
  <c r="H103" i="1"/>
  <c r="H102" i="1"/>
  <c r="P102" i="1"/>
  <c r="P57" i="1"/>
  <c r="H57" i="1"/>
  <c r="P72" i="1" l="1"/>
  <c r="H72" i="1"/>
  <c r="P51" i="1"/>
  <c r="H51" i="1"/>
  <c r="P50" i="1"/>
  <c r="H50" i="1"/>
  <c r="P49" i="1"/>
  <c r="H49" i="1"/>
  <c r="P48" i="1"/>
  <c r="H48" i="1"/>
  <c r="P47" i="1"/>
  <c r="H47" i="1"/>
  <c r="P46" i="1"/>
  <c r="H46" i="1"/>
  <c r="P45" i="1"/>
  <c r="H45" i="1"/>
  <c r="P44" i="1"/>
  <c r="P43" i="1"/>
  <c r="H44" i="1"/>
  <c r="H43" i="1"/>
  <c r="P42" i="1"/>
  <c r="H42" i="1"/>
  <c r="P41" i="1"/>
  <c r="H41" i="1"/>
  <c r="P40" i="1" l="1"/>
  <c r="H40" i="1"/>
  <c r="P39" i="1"/>
  <c r="H39" i="1"/>
  <c r="P38" i="1"/>
  <c r="H38" i="1"/>
  <c r="P37" i="1"/>
  <c r="H37" i="1"/>
  <c r="P36" i="1"/>
  <c r="H36" i="1"/>
  <c r="P35" i="1"/>
  <c r="H35" i="1"/>
  <c r="P34" i="1"/>
  <c r="H34" i="1"/>
  <c r="P32" i="1"/>
  <c r="H32" i="1"/>
  <c r="C32" i="1"/>
  <c r="P31" i="1"/>
  <c r="H31" i="1"/>
  <c r="C31" i="1"/>
  <c r="P25" i="1"/>
  <c r="P17" i="1" l="1"/>
  <c r="H17" i="1"/>
  <c r="H110" i="1" l="1"/>
  <c r="P110" i="1"/>
  <c r="P115" i="1"/>
  <c r="H115" i="1"/>
  <c r="P114" i="1" l="1"/>
  <c r="H114" i="1"/>
  <c r="P109" i="1"/>
  <c r="H109" i="1"/>
  <c r="H106" i="1" l="1"/>
  <c r="P89" i="1"/>
  <c r="P105" i="1"/>
  <c r="H89" i="1"/>
  <c r="H105" i="1"/>
  <c r="P100" i="1"/>
  <c r="H100" i="1"/>
  <c r="H56" i="1"/>
  <c r="P56" i="1"/>
  <c r="P30" i="1"/>
  <c r="P33" i="1"/>
  <c r="P71" i="1"/>
  <c r="H30" i="1"/>
  <c r="H33" i="1"/>
  <c r="H71" i="1"/>
  <c r="H137" i="1" l="1"/>
  <c r="P101" i="1" l="1"/>
  <c r="H101" i="1"/>
  <c r="P88" i="1" l="1"/>
  <c r="H88" i="1"/>
  <c r="H116" i="1"/>
  <c r="P116" i="1"/>
  <c r="P98" i="1"/>
  <c r="H98" i="1"/>
  <c r="W96" i="1"/>
  <c r="V96" i="1"/>
  <c r="U96" i="1"/>
  <c r="T96" i="1"/>
  <c r="S96" i="1"/>
  <c r="R96" i="1"/>
  <c r="Q96" i="1"/>
  <c r="O96" i="1"/>
  <c r="N96" i="1"/>
  <c r="M96" i="1"/>
  <c r="L96" i="1"/>
  <c r="K96" i="1"/>
  <c r="J96" i="1"/>
  <c r="I96" i="1"/>
  <c r="P93" i="1"/>
  <c r="H93" i="1"/>
  <c r="H95" i="1" s="1"/>
  <c r="P70" i="1"/>
  <c r="H70" i="1"/>
  <c r="P64" i="1"/>
  <c r="P76" i="1"/>
  <c r="P84" i="1" s="1"/>
  <c r="P63" i="1"/>
  <c r="H64" i="1"/>
  <c r="H76" i="1"/>
  <c r="H84" i="1" s="1"/>
  <c r="H63" i="1"/>
  <c r="P62" i="1"/>
  <c r="P67" i="1" s="1"/>
  <c r="H62" i="1"/>
  <c r="H67" i="1" s="1"/>
  <c r="P104" i="1"/>
  <c r="H104" i="1"/>
  <c r="P19" i="1"/>
  <c r="H19" i="1"/>
  <c r="P96" i="1" l="1"/>
  <c r="P95" i="1"/>
  <c r="P91" i="1"/>
  <c r="P90" i="1"/>
  <c r="P73" i="1"/>
  <c r="P74" i="1"/>
  <c r="H73" i="1"/>
  <c r="H74" i="1"/>
  <c r="P68" i="1"/>
  <c r="H68" i="1"/>
  <c r="H96" i="1"/>
  <c r="P55" i="1"/>
  <c r="P99" i="1"/>
  <c r="P129" i="1" s="1"/>
  <c r="H99" i="1"/>
  <c r="H129" i="1" s="1"/>
  <c r="H55" i="1"/>
  <c r="P58" i="1" l="1"/>
  <c r="P18" i="1"/>
  <c r="P16" i="1"/>
  <c r="P29" i="1"/>
  <c r="H29" i="1"/>
  <c r="P28" i="1"/>
  <c r="P27" i="1"/>
  <c r="P26" i="1"/>
  <c r="H28" i="1"/>
  <c r="H27" i="1"/>
  <c r="H26" i="1"/>
  <c r="H87" i="1"/>
  <c r="H25" i="1"/>
  <c r="H53" i="1" l="1"/>
  <c r="P53" i="1"/>
  <c r="P60" i="1"/>
  <c r="P59" i="1"/>
  <c r="H90" i="1"/>
  <c r="H91" i="1"/>
  <c r="H16" i="1"/>
  <c r="H18" i="1"/>
  <c r="H58" i="1"/>
  <c r="H60" i="1" l="1"/>
  <c r="H59" i="1"/>
  <c r="P24" i="1"/>
  <c r="P23" i="1"/>
  <c r="P22" i="1"/>
  <c r="P21" i="1"/>
  <c r="P20" i="1"/>
  <c r="P14" i="1"/>
  <c r="P12" i="1"/>
  <c r="P11" i="1"/>
  <c r="P10" i="1"/>
  <c r="H24" i="1"/>
  <c r="H23" i="1"/>
  <c r="H22" i="1"/>
  <c r="H21" i="1"/>
  <c r="H20" i="1"/>
  <c r="H15" i="1"/>
  <c r="H14" i="1"/>
  <c r="H12" i="1"/>
  <c r="H11" i="1"/>
  <c r="H10" i="1"/>
  <c r="W8" i="1"/>
  <c r="W136" i="1" s="1"/>
  <c r="V8" i="1"/>
  <c r="V136" i="1" s="1"/>
  <c r="U8" i="1"/>
  <c r="U136" i="1" s="1"/>
  <c r="T8" i="1"/>
  <c r="T136" i="1" s="1"/>
  <c r="S8" i="1"/>
  <c r="S136" i="1" s="1"/>
  <c r="R8" i="1"/>
  <c r="R136" i="1" s="1"/>
  <c r="Q8" i="1"/>
  <c r="Q136" i="1" s="1"/>
  <c r="O8" i="1"/>
  <c r="O136" i="1" s="1"/>
  <c r="N8" i="1"/>
  <c r="N136" i="1" s="1"/>
  <c r="M8" i="1"/>
  <c r="M136" i="1" s="1"/>
  <c r="L8" i="1"/>
  <c r="L136" i="1" s="1"/>
  <c r="K8" i="1"/>
  <c r="K136" i="1" s="1"/>
  <c r="J8" i="1"/>
  <c r="J136" i="1" s="1"/>
  <c r="I8" i="1"/>
  <c r="I136" i="1" s="1"/>
  <c r="W7" i="1"/>
  <c r="W135" i="1" s="1"/>
  <c r="V7" i="1"/>
  <c r="V135" i="1" s="1"/>
  <c r="U7" i="1"/>
  <c r="U135" i="1" s="1"/>
  <c r="T7" i="1"/>
  <c r="T135" i="1" s="1"/>
  <c r="S7" i="1"/>
  <c r="S135" i="1" s="1"/>
  <c r="R7" i="1"/>
  <c r="R135" i="1" s="1"/>
  <c r="Q7" i="1"/>
  <c r="Q135" i="1" s="1"/>
  <c r="O7" i="1"/>
  <c r="O135" i="1" s="1"/>
  <c r="N7" i="1"/>
  <c r="N135" i="1" s="1"/>
  <c r="M7" i="1"/>
  <c r="M135" i="1" s="1"/>
  <c r="L7" i="1"/>
  <c r="L135" i="1" s="1"/>
  <c r="K7" i="1"/>
  <c r="K135" i="1" s="1"/>
  <c r="J7" i="1"/>
  <c r="J135" i="1" s="1"/>
  <c r="I7" i="1"/>
  <c r="I135" i="1" s="1"/>
  <c r="P6" i="1"/>
  <c r="P7" i="1" s="1"/>
  <c r="H6" i="1"/>
  <c r="H8" i="1" s="1"/>
  <c r="H136" i="1" l="1"/>
  <c r="H52" i="1"/>
  <c r="P52" i="1"/>
  <c r="P8" i="1"/>
  <c r="P136" i="1" s="1"/>
  <c r="H7" i="1"/>
  <c r="Q138" i="1"/>
  <c r="K138" i="1"/>
  <c r="J138" i="1"/>
  <c r="U138" i="1"/>
  <c r="L138" i="1"/>
  <c r="V138" i="1"/>
  <c r="N138" i="1"/>
  <c r="O138" i="1"/>
  <c r="I138" i="1"/>
  <c r="W138" i="1"/>
  <c r="S138" i="1"/>
  <c r="T138" i="1"/>
  <c r="M138" i="1"/>
  <c r="R138" i="1"/>
  <c r="H135" i="1" l="1"/>
  <c r="H138" i="1" s="1"/>
  <c r="P135" i="1"/>
  <c r="P138" i="1" s="1"/>
</calcChain>
</file>

<file path=xl/sharedStrings.xml><?xml version="1.0" encoding="utf-8"?>
<sst xmlns="http://schemas.openxmlformats.org/spreadsheetml/2006/main" count="691" uniqueCount="304">
  <si>
    <t>№ п/п</t>
  </si>
  <si>
    <t>Всего, 
в т.ч.</t>
  </si>
  <si>
    <t>Объем отгруженной продукции, 
млн. руб.</t>
  </si>
  <si>
    <t>Новые рабочие места, чел.</t>
  </si>
  <si>
    <t>Внебюджетные источники</t>
  </si>
  <si>
    <t>Объем товарооборота, млн. руб.</t>
  </si>
  <si>
    <t xml:space="preserve">Наименование проекта
</t>
  </si>
  <si>
    <t>Всего по проектам инвестиционного плана</t>
  </si>
  <si>
    <t>Классификация предприятия (крупное, среднее, малое, ИП, микро)</t>
  </si>
  <si>
    <t>в т.ч. по субъектам малого предпринимательства (малое, ИП, микро)</t>
  </si>
  <si>
    <t>Стадия реализации инвестиционного проекта</t>
  </si>
  <si>
    <r>
      <t xml:space="preserve">Объем инвестиций/финансирования, 
</t>
    </r>
    <r>
      <rPr>
        <u/>
        <sz val="14"/>
        <rFont val="Times New Roman"/>
        <family val="1"/>
        <charset val="204"/>
      </rPr>
      <t>по плану</t>
    </r>
    <r>
      <rPr>
        <sz val="14"/>
        <rFont val="Times New Roman"/>
        <family val="1"/>
        <charset val="204"/>
      </rPr>
      <t xml:space="preserve"> на отчетный период, млн. руб. </t>
    </r>
  </si>
  <si>
    <r>
      <rPr>
        <u/>
        <sz val="14"/>
        <rFont val="Times New Roman"/>
        <family val="1"/>
        <charset val="204"/>
      </rPr>
      <t>Планируемые</t>
    </r>
    <r>
      <rPr>
        <sz val="14"/>
        <rFont val="Times New Roman"/>
        <family val="1"/>
        <charset val="204"/>
      </rPr>
      <t xml:space="preserve"> результаты реализации проекта на отчетный период</t>
    </r>
  </si>
  <si>
    <r>
      <rPr>
        <u/>
        <sz val="14"/>
        <rFont val="Times New Roman"/>
        <family val="1"/>
        <charset val="204"/>
      </rPr>
      <t>Фактически</t>
    </r>
    <r>
      <rPr>
        <sz val="14"/>
        <rFont val="Times New Roman"/>
        <family val="1"/>
        <charset val="204"/>
      </rPr>
      <t xml:space="preserve"> профинансировано </t>
    </r>
    <r>
      <rPr>
        <u/>
        <sz val="14"/>
        <rFont val="Times New Roman"/>
        <family val="1"/>
        <charset val="204"/>
      </rPr>
      <t>з</t>
    </r>
    <r>
      <rPr>
        <sz val="14"/>
        <rFont val="Times New Roman"/>
        <family val="1"/>
        <charset val="204"/>
      </rPr>
      <t>а отчетный период, млн. руб.</t>
    </r>
  </si>
  <si>
    <r>
      <rPr>
        <u/>
        <sz val="14"/>
        <rFont val="Times New Roman"/>
        <family val="1"/>
        <charset val="204"/>
      </rPr>
      <t>Достигнутые</t>
    </r>
    <r>
      <rPr>
        <sz val="14"/>
        <rFont val="Times New Roman"/>
        <family val="1"/>
        <charset val="204"/>
      </rPr>
      <t xml:space="preserve"> результаты реализации проекта за отчетный период</t>
    </r>
  </si>
  <si>
    <t>Текущая инвестиционная деятельность</t>
  </si>
  <si>
    <t>Объем платных услуг (выполненных работ), млн. руб.</t>
  </si>
  <si>
    <t>Наименование населённого пункта, где реализуется проект</t>
  </si>
  <si>
    <t>Наименование программы (проекта),
в рамках которой(ого) осуществляется финансирование (в случае финансирования за счет бюджетных средств (областного и/или местного))</t>
  </si>
  <si>
    <t>Областной бюджет</t>
  </si>
  <si>
    <t>Местный бюджет</t>
  </si>
  <si>
    <t>Ответственный исполнитель за реализацию проекта (наименование ОИВ и/или администрации ОМСУ, предприятия, организации, инвестора)</t>
  </si>
  <si>
    <t>Вид экономической деятельности (номер и наименование подраздела ОКВЭД)</t>
  </si>
  <si>
    <r>
      <t xml:space="preserve">Итого по инвестиционному плану
</t>
    </r>
    <r>
      <rPr>
        <i/>
        <sz val="16"/>
        <color theme="1"/>
        <rFont val="Times New Roman"/>
        <family val="1"/>
        <charset val="204"/>
      </rPr>
      <t>(всего по проектам инвестиционного плана+текущая инвестиционная деятельность)</t>
    </r>
  </si>
  <si>
    <t>Проблемы, препятствующие реализации инвестиционного проекта</t>
  </si>
  <si>
    <t>Приложение 1</t>
  </si>
  <si>
    <t>Раздел А СЕЛЬСКОЕ, ЛЕСНОЕ ХОЗЯЙСТВО, ОХОТА, РЫБОЛОВСТВО И РЫБОВОДСТВО</t>
  </si>
  <si>
    <t>Строительство базы пожарно-хозяйственной службы</t>
  </si>
  <si>
    <t>гог Дзержинск</t>
  </si>
  <si>
    <t>ООО "Дзержинский лесхоз"</t>
  </si>
  <si>
    <t>х</t>
  </si>
  <si>
    <t>02.40 Предоставление услуг в области лесозаготовок</t>
  </si>
  <si>
    <t>малое</t>
  </si>
  <si>
    <t>Всего по разделу А СЕЛЬСКОЕ, ЛЕСНОЕ ХОЗЯЙСТВО, ОХОТА, РЫБОЛОВСТВО И РЫБОВОДСТВО</t>
  </si>
  <si>
    <t>Раздел С ОБРАБАРЫВАЮЩАЯ ПРОМЫШЛЕННОСТЬ</t>
  </si>
  <si>
    <t>среднее</t>
  </si>
  <si>
    <t>микро</t>
  </si>
  <si>
    <t>крупное</t>
  </si>
  <si>
    <t>АО "Сибур-Нефтехим"</t>
  </si>
  <si>
    <t xml:space="preserve">20.14.7 Производство прочих химических органических основных веществ </t>
  </si>
  <si>
    <t>Реконструкция производства окиси этилена и гликолей с увеличением мощности до 1067 т/сутки по эквивалентной окиси этилена АО "Сибур-Нефтехим"</t>
  </si>
  <si>
    <t>Переход на межремонтный интервал ПОЭиГ</t>
  </si>
  <si>
    <t>Реконструкция завода по производству ламинированных напольных покрытий с расширением складского комплекса</t>
  </si>
  <si>
    <t>ООО "Юнилин"</t>
  </si>
  <si>
    <t xml:space="preserve">16.21.1 Производство фанеры, деревянных фанерованных панелей и аналогичных слоистых материалов, древесных плит из древесины и других одревесневших материалов </t>
  </si>
  <si>
    <t>Строительство универсальной установки получения МДЭА-ДМЭА мощностью 15 тыс.тн.в год</t>
  </si>
  <si>
    <t>ООО "МОНАМИН"</t>
  </si>
  <si>
    <t>70.10 Деятельность головных офисов</t>
  </si>
  <si>
    <t>ООО "НОРКЕМ"</t>
  </si>
  <si>
    <t>20.41.2 Производство органических поверхностно-активных веществ, кроме мыла</t>
  </si>
  <si>
    <t>Техническое перевооружение секции 900</t>
  </si>
  <si>
    <t>Строительство промышленной базы по вторичной переработке цветных металлов</t>
  </si>
  <si>
    <t>ООО "ДзержинскВторМет"</t>
  </si>
  <si>
    <t>38.32.2 Обработка отходов и лома драгоценных металлов</t>
  </si>
  <si>
    <t>ООО "Компания Хома"</t>
  </si>
  <si>
    <t>20.14.7 Производство прочих химических органических основных веществ</t>
  </si>
  <si>
    <t>Модернизация 74 корпуса</t>
  </si>
  <si>
    <t>Межцеховая территория (реконструкция сетей</t>
  </si>
  <si>
    <t>Организация производства водных клеевых материалов на основе сополимер-акриловых, поливинилацетатных и полиуретано вых дисперсий</t>
  </si>
  <si>
    <t>Организация производства водных клеевых материалов на основе полиуретановых дисперсий</t>
  </si>
  <si>
    <t>ООО "Пластматика"</t>
  </si>
  <si>
    <t>Организация крупногабаритного литьевого производства изделий из пластмасс</t>
  </si>
  <si>
    <t>29.32 Производство прочих комплектующих и принадлеж ностей для автотранспорт ных средств</t>
  </si>
  <si>
    <t>20.59.4 Производство смазочных материалов, присадок к смазочным материалам и антифризов</t>
  </si>
  <si>
    <t>Строительство здания для производства металлоконструкций (двери, окна, ворота)</t>
  </si>
  <si>
    <t>ООО "СтройИнжГео"</t>
  </si>
  <si>
    <t>25.11. Производство строительных металлических конструкций, изделий и их частей</t>
  </si>
  <si>
    <t>Стоительство производственно-складского  комплекса текстильных материалов</t>
  </si>
  <si>
    <t>ООО "Статус"</t>
  </si>
  <si>
    <t xml:space="preserve">68.20.2. Аренда и управление собственным или арендованным нежилым недвижимым имуществом </t>
  </si>
  <si>
    <t xml:space="preserve">Расширение производства для увеличения прироста выручки от реализации пищевой пленки ПВХ </t>
  </si>
  <si>
    <t>ООО "Кларити"</t>
  </si>
  <si>
    <t>22.21 Производство пластмассовых плит, полос, труб и профилей</t>
  </si>
  <si>
    <t xml:space="preserve">Создание производства микронизированных силикагелей и стабильных силиказолей </t>
  </si>
  <si>
    <t>ООО "РусСилика"</t>
  </si>
  <si>
    <t>20.13  Производство прочих основных
неорганических химических веществ</t>
  </si>
  <si>
    <t>Разработка и производство
инновационного аварийно-
спасательного инструмента
"Комплексный пиротехничес кий
многофункциональный инструмент"</t>
  </si>
  <si>
    <t>ООО "СЕЙВТУЛ"</t>
  </si>
  <si>
    <t>28.24
Производство
ручных
инструментов с
механизированн
ым приводом</t>
  </si>
  <si>
    <t>Строительство комплекса по производству нефтехимической продукции для автомо бильного транспорта</t>
  </si>
  <si>
    <t>ООО ТД "ХимАвто"</t>
  </si>
  <si>
    <t>Всего по разделу C ОБРАБАТЫВАЮЩАЯ ПРОМЫШЛЕННОСТЬ</t>
  </si>
  <si>
    <t>Раздел Е ВОДОСНАБЖЕНИЕ; ВОДООТВЕДЕНИЕ, ОРГАНИЗАЦИЯ СБОРА И УТИЛИЗАЦИЯ ОТХОДОВ, ДЕЯТЕЛЬНОСТЬ ПО ЛИКВИДАЦИИ ЗАГРЯЗНЕНИЙ</t>
  </si>
  <si>
    <t>Строительство главного канализационного коллектора</t>
  </si>
  <si>
    <t>ОАО "ДВК"</t>
  </si>
  <si>
    <t>37. Сбор и обработка сточных вод</t>
  </si>
  <si>
    <t>41.20 Строительство жилых и нежилых зданий</t>
  </si>
  <si>
    <t>Всего по разделу  Е ВОДОСНАБЖЕНИЕ; ВОДООТВЕДЕНИЕ, ОРГАНИЗАЦИЯ СБОРА И УТИЛИЗАЦИЯ ОТХОДОВ, ДЕЯТЕЛЬНОСТЬ ПО ЛИКВИДАЦИИ ЗАГРЯЗНЕНИЙ</t>
  </si>
  <si>
    <t>Раздел F СТРОИТЕЛЬСТВО</t>
  </si>
  <si>
    <t>Администрация городского округа город Дзержинск</t>
  </si>
  <si>
    <t>84.11.35 Деятельность органов местного самоуправления сельских поселений</t>
  </si>
  <si>
    <t>84.11.21 Деятельность органов государственной власти субъектов РФ(республик, краев, областей), кроме судебной власти, представительств исполнительных органов государственной власти субъектов РФ при Президенте РФ / 84.11.35 Деятельность органов местного самоуправления сельских поселений</t>
  </si>
  <si>
    <t>Правительство Нижегородской области/ АО "Корпорация развития Нижегородской области"</t>
  </si>
  <si>
    <t xml:space="preserve">84.11.21 Деятельность органов государственной власти субъектов РФ(республик, краев, областей), кроме судебной власти, представительств исполнительных органов государственной власти субъектов РФ при Президенте РФ </t>
  </si>
  <si>
    <t>ГКУ НО "ГУАД"</t>
  </si>
  <si>
    <t>52.21.22 Деятельность по эксплуатации автомобильных дорог и автомагистралей</t>
  </si>
  <si>
    <t>Создание Технопарка Н2О</t>
  </si>
  <si>
    <t>ООО "Технопарк Н2О"/ АО "Корпорация развития Нижегородской области"</t>
  </si>
  <si>
    <t>41.2 Строительство жилых и нежилых зданий</t>
  </si>
  <si>
    <t>Всего по разделу F СТРОИТЕЛЬСТВО</t>
  </si>
  <si>
    <t>Раздел G ТОРГОВЛЯ ОПТОВАЯ И РОЗНИЧНАЯ; РЕМОНТ АВТОТРАНСПОРТНЫХ СРЕДСТВ И МОТОЦИКЛОВ</t>
  </si>
  <si>
    <t>Всего по разделу G ТОРГОВЛЯ ОПТОВАЯ И РОЗНИЧНАЯ; РЕМОНТ АВТОТРАНСПОРТНЫХ СРЕДСТВ И МОТОЦИКЛОВ</t>
  </si>
  <si>
    <t>Раздел M ДЕЯТЕЛЬНОСТЬ ПРОФЕССИОНАЛЬНАЯ, НАУЧНАЯ И ТЕХНИЧЕСКАЯ</t>
  </si>
  <si>
    <t>Создание исследовательского центра по разработке технологий мало- и среднетоннажной химии</t>
  </si>
  <si>
    <t>ООО "Исследовательский центр"</t>
  </si>
  <si>
    <t>72.19 Научные исследования и разработки в области естественных и технических наук прочие</t>
  </si>
  <si>
    <t>Всего по разделу M ДЕЯТЕЛЬНОСТЬ ПРОФЕССИОНАЛЬНАЯ, НАУЧНАЯ И ТЕХНИЧЕСКАЯ</t>
  </si>
  <si>
    <t>Раздел O ГОСУДАРСТВЕННОЕ УПРАВЛЕНИЕ И ОБЕСПЕЧЕНИЕ ВОЕННОЙ БЕЗОПАСНОСТИ; СОЦИАЛЬНОЕ ОБЕСПЕЧЕНИЕ</t>
  </si>
  <si>
    <t xml:space="preserve"> РАП "Переселение граждан из аварийного жилищного фонда на территории Нижегородской области на 2019-2025 гг"</t>
  </si>
  <si>
    <t>Мероприя тия по переселе нию граждан из аварийного жилищного фонда</t>
  </si>
  <si>
    <t xml:space="preserve">Министерство строи тельства Нижегородской области / Администрация городского округа город Дзержинск </t>
  </si>
  <si>
    <t>Всего по разделу O ГОСУДАРСТВЕННОЕ УПРАВЛЕНИЕ И ОБЕСПЕЧЕНИЕ ВОЕННОЙ БЕЗОПАСНОСТИ; СОЦИАЛЬНОЕ ОБЕСПЕЧЕНИЕ</t>
  </si>
  <si>
    <t>Раздел R ДЕЯТЕЛЬНОСТЬ В ОБЛАСТИ КУЛЬТУРЫ, СПОРТА, ОРГАНИЗАЦИИ ДОСУГА И РАЗВЛЕЧЕНИЙ</t>
  </si>
  <si>
    <t xml:space="preserve"> ГП "Развитие физической культуры и спорта"</t>
  </si>
  <si>
    <t>Всего по разделу  R ДЕЯТЕЛЬНОСТЬ В ОБЛАСТИ КУЛЬТУРЫ, СПОРТА, ОРГАНИЗАЦИИ ДОСУГА И РАЗВЛЕЧЕНИЙ</t>
  </si>
  <si>
    <t xml:space="preserve">Строительст во региональ ного центра спортивной подготовки по адаптивным видам спорта </t>
  </si>
  <si>
    <t>Министерст во спорта Нижегородской области / ГКУ НО "Нижегородстройзаказчик"</t>
  </si>
  <si>
    <t>ООО "Аспект Ру"</t>
  </si>
  <si>
    <t>17.24 Производство обоев</t>
  </si>
  <si>
    <t>Строительство дорожной инфраструктуры территории малоэтажного жилищного строительства ЖК "Северные ворота"</t>
  </si>
  <si>
    <t>Министерство транспорта и автомобильных дорог Нижегородской области / Администрация городского округа город Дзержинск</t>
  </si>
  <si>
    <t>ГП "Развитие транспортной системы Нижегородской области"</t>
  </si>
  <si>
    <t>Техническое перевооружение секции 200</t>
  </si>
  <si>
    <t>ООО "Завод синтанолов"</t>
  </si>
  <si>
    <t xml:space="preserve">Техническое перевооруже ние. Увеличение производтельности производства этилакрилата </t>
  </si>
  <si>
    <t>Техническое перевооружение многофункциональной установки полимеризации</t>
  </si>
  <si>
    <t>ООО "НОРКЕМ-ПОЛИЭФИРЫЙ</t>
  </si>
  <si>
    <t>20.13 Производство прочих основных неорганических химических веществ</t>
  </si>
  <si>
    <t>Строительство и запуск новых технологических линий по малотонажному производству алкенилсукцинового ангидрида</t>
  </si>
  <si>
    <t>ООО "Хома АДГЕЗИВ"</t>
  </si>
  <si>
    <t>Строительство производственно-складского комплекса по изготовлению безалкогольных напитков и питьевой воды</t>
  </si>
  <si>
    <t>11.07 Производство безалкогольных напитков; производство упакованных питьевых вод, включая минеральные воды.</t>
  </si>
  <si>
    <t>Современный полигон твердых бытовых отходов</t>
  </si>
  <si>
    <t>ООО "МАГ Груп"</t>
  </si>
  <si>
    <t>38.1 Сбор отходов</t>
  </si>
  <si>
    <t>Ликвидация несанкционированной свалки твердых коммунальных отходов в районе бывшего полигона ТБО "Игумново"</t>
  </si>
  <si>
    <t xml:space="preserve"> 84.11.35 Деятельность органов местного самоуправления сельских поселений</t>
  </si>
  <si>
    <t>Администрация городского округа город Дзержинск Нижегородской области</t>
  </si>
  <si>
    <t>Строительство объездной дороги в пос. Дачный</t>
  </si>
  <si>
    <t>ООО "Унион"</t>
  </si>
  <si>
    <t>Создание инфраструктуры экопромышленного парка для обращения со вторичными ресурсами и вторичным сырьем на территории г.Дзержинска</t>
  </si>
  <si>
    <t>ООО "Экологический цифровой оператор"</t>
  </si>
  <si>
    <t>68.20 Аренда и управление собственным или арендованным недвижимым имуществом</t>
  </si>
  <si>
    <t>Строительство комплекса по производству полуприцепов и автокомплектующих</t>
  </si>
  <si>
    <t>ООО "Интерс-автосервис"</t>
  </si>
  <si>
    <t>45.20 Техническое обслуживание и ремонт автотранспортных средств</t>
  </si>
  <si>
    <t>Раздел L ДЕЯТЕЛЬНОСТЬ ОПЕРАЦИЙ С НЕДВИЖИМЫМ ИМУЩЕСТВОМ</t>
  </si>
  <si>
    <t>Всего по разделу  L ДЕЯТЕЛЬНОСТЬ ОПЕРАЦИЙ С НЕДВИЖИМЫМ ИМУЩЕСТВОМ</t>
  </si>
  <si>
    <t>Строительство авминистративно-бытового корпуса</t>
  </si>
  <si>
    <t>ООО "Логистик-Сервис"</t>
  </si>
  <si>
    <t>68.20.2 Аренда и управление собственным или арендованным нежилым недвижимым имуществом</t>
  </si>
  <si>
    <t>Ремонт автомобильных дорог местного значения</t>
  </si>
  <si>
    <t>Региональный проект "Вам решать"</t>
  </si>
  <si>
    <t>ОИВ, ОМСУ</t>
  </si>
  <si>
    <t>ОМСУ</t>
  </si>
  <si>
    <t>Строительство детского сада на 320 мест в мкр.Комсомольский</t>
  </si>
  <si>
    <t>Строительство детского сада на 120 мест в поселке Пыра гог Дзержинск</t>
  </si>
  <si>
    <t>Админстрация городского округа город Дзержинск Нижегородской области</t>
  </si>
  <si>
    <t>Строительство центра единоборств МБУ "СШОР борьбы "Созвездие"</t>
  </si>
  <si>
    <t>Строительство спортивного комплекса с ледовой площадкой (ареной) МБУ "СШОР борьбы "Созвездие"</t>
  </si>
  <si>
    <t>ГП "Формирование современной городской среды на территории Нижегородской области на 2018-2024 годы"</t>
  </si>
  <si>
    <t>Благоустройство дворовых территорий многоквартирных домов</t>
  </si>
  <si>
    <t>ОИВ</t>
  </si>
  <si>
    <t>Увеличение сроков поставки оборудования из-за санкций. Авария на ПОЭиГ в 2023г.</t>
  </si>
  <si>
    <t>Остаточное финансирование  в виде отложенных платежей по договору</t>
  </si>
  <si>
    <t>Изменение плана отгрузки продукта и приемки сырья. Дополнительные работы, выявленные в период ПНР</t>
  </si>
  <si>
    <t>Строительство установки получения этаноламинов мощностью 25 тыс. тн в год</t>
  </si>
  <si>
    <t>ООО "Синтез ОКА"</t>
  </si>
  <si>
    <t>20.14 Производство прочих химических органических химических веществ</t>
  </si>
  <si>
    <t>Техническое перевооружение производства проппанта полимерного на основе полициклопентадиена</t>
  </si>
  <si>
    <t>ФКП "Завод им. Я.М. Свердлова"</t>
  </si>
  <si>
    <t>20.51 Производство взрывчатых веществ</t>
  </si>
  <si>
    <t>Техническое перевооружение производства связующего на основе дициклопентадиена (ДЦПД)</t>
  </si>
  <si>
    <t>Реализация проекта приостановлена, в связи с вовлечением максимального количества ресурсов предприятия в решение задачи по выполнению гособорон заказа</t>
  </si>
  <si>
    <t>ООО "ПИРУШКА-2" (ООО "СМАЙЛ")</t>
  </si>
  <si>
    <t>Строительства производства приготовления суперконцентратов, концентратов, ингибируощих присадок для спецжидкостей</t>
  </si>
  <si>
    <t>ООО "Феликс ТС"</t>
  </si>
  <si>
    <t>20. 14. 7 Производство прочих химических органических основных веществ</t>
  </si>
  <si>
    <t>Строительство и запуск завода по производству продуктов малотонажной и среднетонажной химии: сополимер-акриловых дисперсий и смол, полиминилацетатных водно-дисперсионных и клеевых материалов, полимеризационных смол</t>
  </si>
  <si>
    <t>ООО "ХОМА"</t>
  </si>
  <si>
    <t>Завод по производству твердосплавного инструмента и технологической оснастки</t>
  </si>
  <si>
    <t>ООО "АКСИС"</t>
  </si>
  <si>
    <t>25.73 Производство инструмента</t>
  </si>
  <si>
    <t>Производство регенерированной резины, резиновых смесей и изделий из них</t>
  </si>
  <si>
    <t>ООО "ЛЕГА РАББЕР"</t>
  </si>
  <si>
    <t>22. 19 Производство прочих резиновых изделий</t>
  </si>
  <si>
    <t>Строительство завода по производству пестицидов, агрохимикатов, а также родентицидных приманок</t>
  </si>
  <si>
    <t>ООО "Завод Агро-Пест"</t>
  </si>
  <si>
    <t xml:space="preserve">20. 20 Производство пестицидов и прочих агрохимических </t>
  </si>
  <si>
    <t>Переработка полимерной и химической продукции</t>
  </si>
  <si>
    <t>ООО "Комплексный завод специализированной продукции"</t>
  </si>
  <si>
    <t>20. 16 Производство пластмассовых и синтетических смол в первичных формах</t>
  </si>
  <si>
    <t>Строительство производственного комплекса по обработке металла на автоматических линиях профилирования гнутых профилей</t>
  </si>
  <si>
    <t>ООО "Первый завод"</t>
  </si>
  <si>
    <t>32.99.9 Производство прочих изделий, не включенных в другие группировки</t>
  </si>
  <si>
    <t>Строительство производственно-складского комплекса по производству ипоследующей переработке самоклеящихся материалов в детали для различных отраслей промышленности</t>
  </si>
  <si>
    <t>ООО "Биком"</t>
  </si>
  <si>
    <t>Создание предприятия по производству краски и клея</t>
  </si>
  <si>
    <t>ООО "Лоймина"</t>
  </si>
  <si>
    <t>20.30.1 Производство лаков и красок на основе полимеров</t>
  </si>
  <si>
    <t>Завод по производству окрашенного алюминия</t>
  </si>
  <si>
    <t>ООО "Металкоат"</t>
  </si>
  <si>
    <t>25.62 Обработка металлических изделий механически</t>
  </si>
  <si>
    <t>Производство строительных лесов</t>
  </si>
  <si>
    <t>ООО "Альтум"</t>
  </si>
  <si>
    <t>25.11 Производство строительных металлических конструкций, изделий и их частей</t>
  </si>
  <si>
    <t>Производственно - складской комплекс по обработке металла</t>
  </si>
  <si>
    <t>ООО ТПК "ЕВРОСТАЛЬ"</t>
  </si>
  <si>
    <t>Производство тарного гофрокартона и установка бумагоделательной / картоноделательной машины (БДМ) для выпуска ролевой бумаги и картона</t>
  </si>
  <si>
    <t>ООО КБК "ОКА"</t>
  </si>
  <si>
    <t>17.12 Производство бумаги и картона</t>
  </si>
  <si>
    <t>Производство металлоконструкций строительного назначения включая цех горячего цинкования</t>
  </si>
  <si>
    <t>ООО "НПО ВолгоСтальПром"</t>
  </si>
  <si>
    <t>Создание производства комплексных стеклопластиковых материалов и готовой продукции на их основе</t>
  </si>
  <si>
    <t>ООО "ПроКомпозит"</t>
  </si>
  <si>
    <t xml:space="preserve">22.21 Производство пластмассовых плит, полос, труб и профилей </t>
  </si>
  <si>
    <t>Производство оксиранов хлоргидринным методом</t>
  </si>
  <si>
    <t>ООО "НОРКЕМ ОКСИД"</t>
  </si>
  <si>
    <t>Производство хлора и каустической соды методом мембранного электролиза и производство эпихлоргидрина из глицерина</t>
  </si>
  <si>
    <t>ООО "Дзержинск Капролактам Хлор"</t>
  </si>
  <si>
    <t>Строительство производственно-складского комплекса и организация производства бумаги MG</t>
  </si>
  <si>
    <t>ООО "Атлас"</t>
  </si>
  <si>
    <t xml:space="preserve">Импортозамещающее производство </t>
  </si>
  <si>
    <t>ООО "Дельта-КИП"</t>
  </si>
  <si>
    <t>46.69.5 Торговля оптовая производственным электротехническим оборудованием, машинами, аппаратурой и материалами</t>
  </si>
  <si>
    <t>Производственно- технический комплекс для обращения с химическими источниками тока "РГ-Центр"</t>
  </si>
  <si>
    <t>38.22 Обработка и утилизация опасных отходов</t>
  </si>
  <si>
    <t xml:space="preserve">Строительство автомобильной дороги от ул.Самохвалова до пр. Ленинского Комсомола до ул. Комбрига Патоличева до пр. Циолковского </t>
  </si>
  <si>
    <t>Строительство дороги к Шуховской башне</t>
  </si>
  <si>
    <t xml:space="preserve">Министерство транспорта и автомобильных дорог Нидегородской области / администрация городского округа город Дзержинск </t>
  </si>
  <si>
    <t>Строительство многоквартирного жилого дома по адресу пр-т Ленинского Комсомола, 19В</t>
  </si>
  <si>
    <t>Стротиельство многоквартирного жилого дома по адресу пр-т Ленинского Комсомола, 19Д</t>
  </si>
  <si>
    <t xml:space="preserve">Реконструкция участка автомобильной дороги (22 ОП МЗ 22Н-4915) Заревская объездная дорога г.Дзержинск. </t>
  </si>
  <si>
    <t>Ремонт путепровода через железную дорогу на автомобильной дороге (22 ОП МЗ 22Н-4914)Бабинское кольцо на км 0,233</t>
  </si>
  <si>
    <t>Раздел Н ТРАНСПОРТИРОВКА И ХРАНЕНИЕ</t>
  </si>
  <si>
    <t>Всего по разделу Н ТРАНСПОРТИРОВКА И ХРАНЕНИЕ</t>
  </si>
  <si>
    <t>Ликвидация колейности на участке автомобильной дороги (22 ОП РЗ 22К-0026) Дзержинск-Володарск-Ильино-а/д М-7 "Волга" км 21+490-км26+050 км 40+899-км 44+455</t>
  </si>
  <si>
    <t>В связи с неоднократным нарушениями условий договора проведена замена генподрядной организации</t>
  </si>
  <si>
    <t>Ремонт автомобильной дороги (22 ОП МЗ 22Н-4910) Дзержинск-Желнино км 0+000-3+836</t>
  </si>
  <si>
    <t>Ремонт участка автомобильной дороги (22 ОП РЗ 22Л-0026) Дзержинск-Володарск-ильино а/д М-7 "Волга"</t>
  </si>
  <si>
    <t>Ремонт автомобильной дороги (22 ОП МЗ 22Н-4915) Заревская объездная дорога км 0+000 км-3+576</t>
  </si>
  <si>
    <t>Ремонт автомобильной дороги (22 ОП РЗ 22К-0101) Западный подъезд к г.Н.Новгород от а/д М-7 "Волга"</t>
  </si>
  <si>
    <t>Ремонт участка автомобильной дороги (22 ОП РЗ 22К-0026) Дзержинск-Володарск-Ильино а/д М-7 "Волга" км 3+230- км 8+439, км 8+265 км 8+766</t>
  </si>
  <si>
    <t>Разработка и внедрение перспективных технологий промышленного производства импортозамещающих катализаторов риформинга, изомеризации и гидропроцессов с высоким экспортным потенциалом</t>
  </si>
  <si>
    <t>ООО "НПП "Нефтехим"</t>
  </si>
  <si>
    <t>Устройство уличного освещения территорий Южный массив и п.Пыра</t>
  </si>
  <si>
    <t>Строительство объектов инженерной и транспортной инфраструктуры, промышленно-производственных зданий и сооружений ОЭЗ ППТ "Кулибин"</t>
  </si>
  <si>
    <t xml:space="preserve">Организация капитального ремонта, ремонта и содержания закрепленных автомобильных дорог общего пользования и искусственных дорожных сооружений в их составе </t>
  </si>
  <si>
    <t>45</t>
  </si>
  <si>
    <t>Строительство бассейна "Капролактамовец" МБУ "СШОР "Салют"</t>
  </si>
  <si>
    <t>Строительство дома культуры в поселке Пыра гог Дзержинск</t>
  </si>
  <si>
    <t xml:space="preserve">Комплексное благоустройство муниципальных территорий общего пользования </t>
  </si>
  <si>
    <t>Строительство универсального спортивного зала</t>
  </si>
  <si>
    <t>ООО "ТриО"</t>
  </si>
  <si>
    <t>Парк Западный (благоустройство спортивной зоны при школе 21)</t>
  </si>
  <si>
    <t>Устройство спортивно-игровой площадки п.Юрьевец</t>
  </si>
  <si>
    <t>Благоустойство детской игровой площадки в районе дома 10 по  бульвару Космонавтов</t>
  </si>
  <si>
    <t>Устройство футбольного поля п.Горбатовка</t>
  </si>
  <si>
    <t>Благоустройство спортивной трассы для мотокросса "Заря"</t>
  </si>
  <si>
    <t>Благоустройство Обелиска Славы в п.Бабино</t>
  </si>
  <si>
    <t>Капитальный ремонт МБУК "Дзержинский театр кукол"</t>
  </si>
  <si>
    <t>Капитальный ремонт и оснащение оборудованием МБУМЦ "Молодежный центр"</t>
  </si>
  <si>
    <t>Капитальный ремонткровли и фасада здания МБУК "ДКХ"</t>
  </si>
  <si>
    <t>Строительство 2-й нитки Тепловского водозабора</t>
  </si>
  <si>
    <t>АО СЗ "Внешстрой"</t>
  </si>
  <si>
    <t>70</t>
  </si>
  <si>
    <t>71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</si>
  <si>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</si>
  <si>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</si>
  <si>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</si>
  <si>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</si>
  <si>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</si>
  <si>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</si>
  <si>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</si>
  <si>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</si>
  <si>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</si>
  <si>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</si>
  <si>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</si>
  <si>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</si>
  <si>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</si>
  <si>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</si>
  <si>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Строительство главного канализационного коллектора КНС 101/3</t>
  </si>
  <si>
    <t>ООО "ПР и СС"</t>
  </si>
  <si>
    <t>42.21 Строительство инженерных коммуникаций для водоснабжения и водоотведения, газоснабжения</t>
  </si>
  <si>
    <t>Форма мониторинга по реализации проектов в рамках инвестиционного плана развития городского округа город Дзержинск Нижегородской области 
по итогам  2024 года</t>
  </si>
  <si>
    <t>Техническое перевооружение. Увеличение производительности по АК эфирной со 100 до 103 т/сутки</t>
  </si>
  <si>
    <t>производятся ПИР по проекту, оборудование сложно техническое.</t>
  </si>
  <si>
    <t>высокие % ставки по инвестиционным кредитам; отсутствие лимитов по промышленной ипотеки</t>
  </si>
  <si>
    <t>волатильность международных торговых отношений</t>
  </si>
  <si>
    <t>АО "Русатом Гринвэй"</t>
  </si>
  <si>
    <t>корректировка инвестиционной программы в связи с высокой стоимостью привлеченных средств</t>
  </si>
  <si>
    <t>Задержка получения средств ИБК в 2024 г.</t>
  </si>
  <si>
    <t>Расширение производственных и складских мощностей</t>
  </si>
  <si>
    <t>46</t>
  </si>
  <si>
    <t>72</t>
  </si>
  <si>
    <t>Установка памятной стеллы "Дзержинск-город трудовой доблести"</t>
  </si>
  <si>
    <t>99</t>
  </si>
  <si>
    <t>санкционные ограничения</t>
  </si>
  <si>
    <t>ухудшение макроэкономической ситуации</t>
  </si>
  <si>
    <t>Несоответствие площадей зем.участка, указанного в решении Совета по зем и имущ отношениям от 21.07.2022 № 17811-79-3528, и участка, переданного в аренду.что привело к необходимости корректировки проектной документации</t>
  </si>
  <si>
    <t>100</t>
  </si>
  <si>
    <t>Расходы на строительство инженерной инфраструктуры территории малоэтажного жилищного строительства пос.Пыра, квартал "Южный"</t>
  </si>
  <si>
    <t>Капитальный ремонт кровли ОКН регионального значения "Здание горисполкома"</t>
  </si>
  <si>
    <t>93.12 Деятельность спортивных клубов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</si>
</sst>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#,##0.000"/>
    <numFmt numFmtId="165" formatCode="0.0"/>
    <numFmt numFmtId="166" formatCode="0.000"/>
    <numFmt numFmtId="167" formatCode="0.0000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23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Fill="1" applyAlignment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textRotation="90" wrapText="1"/>
    </xf>
    <xf numFmtId="0" fontId="5" fillId="0" borderId="1" xfId="3" applyFont="1" applyFill="1" applyBorder="1" applyAlignment="1">
      <alignment horizontal="center" vertical="center" textRotation="90" wrapText="1"/>
    </xf>
    <xf numFmtId="1" fontId="5" fillId="0" borderId="1" xfId="1" applyNumberFormat="1" applyFont="1" applyFill="1" applyBorder="1" applyAlignment="1">
      <alignment horizontal="center" vertical="center" textRotation="90" wrapText="1"/>
    </xf>
    <xf numFmtId="4" fontId="5" fillId="0" borderId="1" xfId="1" applyNumberFormat="1" applyFont="1" applyFill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8" fillId="0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horizontal="center" vertical="center" wrapText="1"/>
    </xf>
    <xf numFmtId="166" fontId="19" fillId="0" borderId="1" xfId="1" applyNumberFormat="1" applyFont="1" applyFill="1" applyBorder="1" applyAlignment="1">
      <alignment horizontal="center" vertical="center" wrapText="1"/>
    </xf>
    <xf numFmtId="166" fontId="20" fillId="0" borderId="1" xfId="5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166" fontId="24" fillId="0" borderId="1" xfId="1" applyNumberFormat="1" applyFont="1" applyFill="1" applyBorder="1" applyAlignment="1">
      <alignment horizontal="center" vertical="center" wrapText="1"/>
    </xf>
    <xf numFmtId="166" fontId="25" fillId="0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center" vertical="center" wrapText="1"/>
    </xf>
    <xf numFmtId="166" fontId="12" fillId="0" borderId="1" xfId="1" applyNumberFormat="1" applyFont="1" applyFill="1" applyBorder="1" applyAlignment="1">
      <alignment horizontal="center" vertical="center" wrapText="1"/>
    </xf>
    <xf numFmtId="166" fontId="26" fillId="0" borderId="1" xfId="1" applyNumberFormat="1" applyFont="1" applyFill="1" applyBorder="1" applyAlignment="1">
      <alignment horizontal="center" vertical="center" wrapText="1"/>
    </xf>
    <xf numFmtId="166" fontId="27" fillId="0" borderId="1" xfId="1" applyNumberFormat="1" applyFont="1" applyFill="1" applyBorder="1" applyAlignment="1">
      <alignment horizontal="center" vertical="center" wrapText="1"/>
    </xf>
    <xf numFmtId="3" fontId="26" fillId="0" borderId="1" xfId="1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2" fontId="25" fillId="0" borderId="1" xfId="1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2" fontId="26" fillId="0" borderId="1" xfId="1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166" fontId="13" fillId="0" borderId="1" xfId="0" applyNumberFormat="1" applyFont="1" applyFill="1" applyBorder="1" applyAlignment="1">
      <alignment vertical="center" wrapText="1"/>
    </xf>
    <xf numFmtId="1" fontId="20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19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 xr:uid="{00000000-0005-0000-0000-000001000000}"/>
    <cellStyle name="Обычный 3" xfId="4" xr:uid="{00000000-0005-0000-0000-000002000000}"/>
    <cellStyle name="Обычный_меропр к программе" xfId="3" xr:uid="{00000000-0005-0000-0000-000003000000}"/>
    <cellStyle name="Обычный_приложение пром." xfId="1" xr:uid="{00000000-0005-0000-0000-000004000000}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8"/>
  <sheetViews>
    <sheetView tabSelected="1" view="pageBreakPreview" zoomScale="70" zoomScaleNormal="70" zoomScaleSheetLayoutView="70" workbookViewId="0">
      <pane xSplit="5" ySplit="5" topLeftCell="F132" activePane="bottomRight" state="frozen"/>
      <selection pane="topRight" activeCell="F1" sqref="F1"/>
      <selection pane="bottomLeft" activeCell="A6" sqref="A6"/>
      <selection pane="bottomRight" activeCell="P138" sqref="P138"/>
    </sheetView>
  </sheetViews>
  <sheetFormatPr defaultRowHeight="18.75" x14ac:dyDescent="0.25"/>
  <cols>
    <col min="1" max="1" width="4.7109375" style="1" customWidth="1"/>
    <col min="2" max="2" width="21.28515625" style="1" customWidth="1"/>
    <col min="3" max="3" width="18.42578125" style="1" customWidth="1"/>
    <col min="4" max="4" width="19" style="1" customWidth="1"/>
    <col min="5" max="5" width="20.5703125" style="1" customWidth="1"/>
    <col min="6" max="6" width="20" style="1" customWidth="1"/>
    <col min="7" max="7" width="18.7109375" style="1" customWidth="1"/>
    <col min="8" max="8" width="12.85546875" style="1" customWidth="1"/>
    <col min="9" max="9" width="12" style="1" customWidth="1"/>
    <col min="10" max="10" width="10.42578125" style="1" customWidth="1"/>
    <col min="11" max="11" width="12" style="1" customWidth="1"/>
    <col min="12" max="12" width="12.5703125" style="1" customWidth="1"/>
    <col min="13" max="13" width="9.7109375" style="1" customWidth="1"/>
    <col min="14" max="14" width="12.85546875" style="1" customWidth="1"/>
    <col min="15" max="15" width="8" style="1" customWidth="1"/>
    <col min="16" max="16" width="12.42578125" style="1" customWidth="1"/>
    <col min="17" max="17" width="12.7109375" style="1" customWidth="1"/>
    <col min="18" max="18" width="10.140625" style="1" customWidth="1"/>
    <col min="19" max="19" width="14.5703125" style="1" customWidth="1"/>
    <col min="20" max="20" width="11.5703125" style="1" customWidth="1"/>
    <col min="21" max="21" width="10.28515625" style="1" customWidth="1"/>
    <col min="22" max="22" width="11.28515625" style="1" customWidth="1"/>
    <col min="23" max="23" width="8.42578125" style="1" customWidth="1"/>
    <col min="24" max="24" width="15.42578125" style="6" customWidth="1"/>
    <col min="25" max="25" width="14.42578125" style="7" customWidth="1"/>
    <col min="26" max="26" width="18" style="1" bestFit="1" customWidth="1"/>
    <col min="27" max="16384" width="9.140625" style="1"/>
  </cols>
  <sheetData>
    <row r="1" spans="1:25" ht="25.5" customHeight="1" x14ac:dyDescent="0.25">
      <c r="U1" s="101"/>
      <c r="V1" s="101"/>
      <c r="W1" s="101"/>
      <c r="X1" s="99" t="s">
        <v>25</v>
      </c>
      <c r="Y1" s="99"/>
    </row>
    <row r="2" spans="1:25" ht="49.5" customHeight="1" x14ac:dyDescent="0.25">
      <c r="A2" s="100" t="s">
        <v>284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 ht="77.25" customHeight="1" x14ac:dyDescent="0.25">
      <c r="A3" s="103" t="s">
        <v>0</v>
      </c>
      <c r="B3" s="104" t="s">
        <v>6</v>
      </c>
      <c r="C3" s="104" t="s">
        <v>17</v>
      </c>
      <c r="D3" s="104" t="s">
        <v>21</v>
      </c>
      <c r="E3" s="104" t="s">
        <v>18</v>
      </c>
      <c r="F3" s="104" t="s">
        <v>22</v>
      </c>
      <c r="G3" s="104" t="s">
        <v>8</v>
      </c>
      <c r="H3" s="105" t="s">
        <v>11</v>
      </c>
      <c r="I3" s="105"/>
      <c r="J3" s="105"/>
      <c r="K3" s="105"/>
      <c r="L3" s="104" t="s">
        <v>12</v>
      </c>
      <c r="M3" s="104"/>
      <c r="N3" s="104"/>
      <c r="O3" s="104"/>
      <c r="P3" s="105" t="s">
        <v>13</v>
      </c>
      <c r="Q3" s="106"/>
      <c r="R3" s="106"/>
      <c r="S3" s="106"/>
      <c r="T3" s="104" t="s">
        <v>14</v>
      </c>
      <c r="U3" s="104"/>
      <c r="V3" s="104"/>
      <c r="W3" s="104"/>
      <c r="X3" s="102" t="s">
        <v>10</v>
      </c>
      <c r="Y3" s="102" t="s">
        <v>24</v>
      </c>
    </row>
    <row r="4" spans="1:25" ht="219" customHeight="1" x14ac:dyDescent="0.25">
      <c r="A4" s="103"/>
      <c r="B4" s="104"/>
      <c r="C4" s="104"/>
      <c r="D4" s="104"/>
      <c r="E4" s="104"/>
      <c r="F4" s="104"/>
      <c r="G4" s="106"/>
      <c r="H4" s="8" t="s">
        <v>1</v>
      </c>
      <c r="I4" s="2" t="s">
        <v>19</v>
      </c>
      <c r="J4" s="2" t="s">
        <v>20</v>
      </c>
      <c r="K4" s="3" t="s">
        <v>4</v>
      </c>
      <c r="L4" s="4" t="s">
        <v>2</v>
      </c>
      <c r="M4" s="4" t="s">
        <v>5</v>
      </c>
      <c r="N4" s="4" t="s">
        <v>16</v>
      </c>
      <c r="O4" s="5" t="s">
        <v>3</v>
      </c>
      <c r="P4" s="8" t="s">
        <v>1</v>
      </c>
      <c r="Q4" s="2" t="s">
        <v>19</v>
      </c>
      <c r="R4" s="2" t="s">
        <v>20</v>
      </c>
      <c r="S4" s="3" t="s">
        <v>4</v>
      </c>
      <c r="T4" s="4" t="s">
        <v>2</v>
      </c>
      <c r="U4" s="4" t="s">
        <v>5</v>
      </c>
      <c r="V4" s="4" t="s">
        <v>16</v>
      </c>
      <c r="W4" s="5" t="s">
        <v>3</v>
      </c>
      <c r="X4" s="102"/>
      <c r="Y4" s="102"/>
    </row>
    <row r="5" spans="1:25" s="11" customFormat="1" ht="29.25" customHeight="1" x14ac:dyDescent="0.25">
      <c r="A5" s="107" t="s">
        <v>26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</row>
    <row r="6" spans="1:25" s="11" customFormat="1" ht="81" customHeight="1" x14ac:dyDescent="0.25">
      <c r="A6" s="12">
        <v>1</v>
      </c>
      <c r="B6" s="15" t="s">
        <v>27</v>
      </c>
      <c r="C6" s="15" t="s">
        <v>28</v>
      </c>
      <c r="D6" s="15" t="s">
        <v>29</v>
      </c>
      <c r="E6" s="15" t="s">
        <v>30</v>
      </c>
      <c r="F6" s="15" t="s">
        <v>31</v>
      </c>
      <c r="G6" s="15" t="s">
        <v>32</v>
      </c>
      <c r="H6" s="41">
        <f>SUM(I6:K6)</f>
        <v>0</v>
      </c>
      <c r="I6" s="41"/>
      <c r="J6" s="41"/>
      <c r="K6" s="41"/>
      <c r="L6" s="41"/>
      <c r="M6" s="41"/>
      <c r="N6" s="41"/>
      <c r="O6" s="22"/>
      <c r="P6" s="39">
        <f>SUM(Q6:S6)</f>
        <v>0.44</v>
      </c>
      <c r="Q6" s="39"/>
      <c r="R6" s="39"/>
      <c r="S6" s="58">
        <v>0.44</v>
      </c>
      <c r="T6" s="39"/>
      <c r="U6" s="39"/>
      <c r="V6" s="39"/>
      <c r="W6" s="22"/>
      <c r="X6" s="10"/>
      <c r="Y6" s="9"/>
    </row>
    <row r="7" spans="1:25" s="11" customFormat="1" ht="40.5" customHeight="1" x14ac:dyDescent="0.25">
      <c r="A7" s="97" t="s">
        <v>33</v>
      </c>
      <c r="B7" s="97"/>
      <c r="C7" s="97"/>
      <c r="D7" s="97"/>
      <c r="E7" s="97"/>
      <c r="F7" s="97"/>
      <c r="G7" s="97"/>
      <c r="H7" s="42">
        <f>H6</f>
        <v>0</v>
      </c>
      <c r="I7" s="40">
        <f t="shared" ref="I7:W7" si="0">I6</f>
        <v>0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>
        <f t="shared" si="0"/>
        <v>0</v>
      </c>
      <c r="N7" s="40">
        <f t="shared" si="0"/>
        <v>0</v>
      </c>
      <c r="O7" s="28">
        <f t="shared" si="0"/>
        <v>0</v>
      </c>
      <c r="P7" s="40">
        <f t="shared" si="0"/>
        <v>0.44</v>
      </c>
      <c r="Q7" s="40">
        <f t="shared" si="0"/>
        <v>0</v>
      </c>
      <c r="R7" s="40">
        <f t="shared" si="0"/>
        <v>0</v>
      </c>
      <c r="S7" s="40">
        <f t="shared" si="0"/>
        <v>0.44</v>
      </c>
      <c r="T7" s="40">
        <f t="shared" si="0"/>
        <v>0</v>
      </c>
      <c r="U7" s="40">
        <f t="shared" si="0"/>
        <v>0</v>
      </c>
      <c r="V7" s="40">
        <f t="shared" si="0"/>
        <v>0</v>
      </c>
      <c r="W7" s="28">
        <f t="shared" si="0"/>
        <v>0</v>
      </c>
      <c r="X7" s="10"/>
      <c r="Y7" s="9"/>
    </row>
    <row r="8" spans="1:25" s="11" customFormat="1" ht="27.75" customHeight="1" x14ac:dyDescent="0.25">
      <c r="A8" s="98" t="s">
        <v>9</v>
      </c>
      <c r="B8" s="98"/>
      <c r="C8" s="98"/>
      <c r="D8" s="98"/>
      <c r="E8" s="98"/>
      <c r="F8" s="98"/>
      <c r="G8" s="98"/>
      <c r="H8" s="41">
        <f>H6</f>
        <v>0</v>
      </c>
      <c r="I8" s="39">
        <f t="shared" ref="I8:W8" si="1">I6</f>
        <v>0</v>
      </c>
      <c r="J8" s="39">
        <f t="shared" si="1"/>
        <v>0</v>
      </c>
      <c r="K8" s="39">
        <f t="shared" si="1"/>
        <v>0</v>
      </c>
      <c r="L8" s="39">
        <f t="shared" si="1"/>
        <v>0</v>
      </c>
      <c r="M8" s="39">
        <f t="shared" si="1"/>
        <v>0</v>
      </c>
      <c r="N8" s="39">
        <f t="shared" si="1"/>
        <v>0</v>
      </c>
      <c r="O8" s="22">
        <f t="shared" si="1"/>
        <v>0</v>
      </c>
      <c r="P8" s="39">
        <f t="shared" si="1"/>
        <v>0.44</v>
      </c>
      <c r="Q8" s="39">
        <f t="shared" si="1"/>
        <v>0</v>
      </c>
      <c r="R8" s="39">
        <f t="shared" si="1"/>
        <v>0</v>
      </c>
      <c r="S8" s="39">
        <f t="shared" si="1"/>
        <v>0.44</v>
      </c>
      <c r="T8" s="39">
        <f t="shared" si="1"/>
        <v>0</v>
      </c>
      <c r="U8" s="39">
        <f t="shared" si="1"/>
        <v>0</v>
      </c>
      <c r="V8" s="39">
        <f t="shared" si="1"/>
        <v>0</v>
      </c>
      <c r="W8" s="22">
        <f t="shared" si="1"/>
        <v>0</v>
      </c>
      <c r="X8" s="10"/>
      <c r="Y8" s="9"/>
    </row>
    <row r="9" spans="1:25" s="11" customFormat="1" ht="30" customHeight="1" x14ac:dyDescent="0.25">
      <c r="A9" s="108" t="s">
        <v>34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</row>
    <row r="10" spans="1:25" s="11" customFormat="1" ht="59.25" customHeight="1" x14ac:dyDescent="0.25">
      <c r="A10" s="13">
        <v>2</v>
      </c>
      <c r="B10" s="15" t="s">
        <v>122</v>
      </c>
      <c r="C10" s="15" t="s">
        <v>28</v>
      </c>
      <c r="D10" s="15" t="s">
        <v>123</v>
      </c>
      <c r="E10" s="15" t="s">
        <v>30</v>
      </c>
      <c r="F10" s="15"/>
      <c r="G10" s="15" t="s">
        <v>37</v>
      </c>
      <c r="H10" s="41">
        <f t="shared" ref="H10:H51" si="2">SUM(I10:K10)</f>
        <v>41.3</v>
      </c>
      <c r="I10" s="39"/>
      <c r="J10" s="39"/>
      <c r="K10" s="39">
        <v>41.3</v>
      </c>
      <c r="L10" s="39"/>
      <c r="M10" s="39"/>
      <c r="N10" s="39"/>
      <c r="O10" s="22"/>
      <c r="P10" s="39">
        <f t="shared" ref="P10:P51" si="3">SUM(Q10:S10)</f>
        <v>30.2</v>
      </c>
      <c r="Q10" s="39"/>
      <c r="R10" s="39"/>
      <c r="S10" s="39">
        <v>30.2</v>
      </c>
      <c r="T10" s="27">
        <v>332</v>
      </c>
      <c r="U10" s="27"/>
      <c r="V10" s="27"/>
      <c r="W10" s="22"/>
      <c r="X10" s="25"/>
      <c r="Y10" s="15"/>
    </row>
    <row r="11" spans="1:25" s="11" customFormat="1" ht="221.25" customHeight="1" x14ac:dyDescent="0.25">
      <c r="A11" s="13">
        <v>3</v>
      </c>
      <c r="B11" s="63" t="s">
        <v>40</v>
      </c>
      <c r="C11" s="15" t="s">
        <v>28</v>
      </c>
      <c r="D11" s="15" t="s">
        <v>38</v>
      </c>
      <c r="E11" s="15" t="s">
        <v>30</v>
      </c>
      <c r="F11" s="15" t="s">
        <v>39</v>
      </c>
      <c r="G11" s="15" t="s">
        <v>37</v>
      </c>
      <c r="H11" s="41">
        <f t="shared" si="2"/>
        <v>1546.13</v>
      </c>
      <c r="I11" s="39"/>
      <c r="J11" s="39"/>
      <c r="K11" s="39">
        <v>1546.13</v>
      </c>
      <c r="L11" s="39">
        <v>175.5</v>
      </c>
      <c r="M11" s="39"/>
      <c r="N11" s="39"/>
      <c r="O11" s="22"/>
      <c r="P11" s="39">
        <f t="shared" si="3"/>
        <v>803.1</v>
      </c>
      <c r="Q11" s="39"/>
      <c r="R11" s="39"/>
      <c r="S11" s="39">
        <v>803.1</v>
      </c>
      <c r="T11" s="27"/>
      <c r="U11" s="27"/>
      <c r="V11" s="27"/>
      <c r="W11" s="22"/>
      <c r="X11" s="10"/>
      <c r="Y11" s="54" t="s">
        <v>163</v>
      </c>
    </row>
    <row r="12" spans="1:25" s="11" customFormat="1" ht="138" customHeight="1" x14ac:dyDescent="0.25">
      <c r="A12" s="13">
        <v>4</v>
      </c>
      <c r="B12" s="63" t="s">
        <v>41</v>
      </c>
      <c r="C12" s="15" t="s">
        <v>28</v>
      </c>
      <c r="D12" s="15" t="s">
        <v>38</v>
      </c>
      <c r="E12" s="15" t="s">
        <v>30</v>
      </c>
      <c r="F12" s="15" t="s">
        <v>39</v>
      </c>
      <c r="G12" s="15" t="s">
        <v>37</v>
      </c>
      <c r="H12" s="41">
        <f t="shared" si="2"/>
        <v>42.01</v>
      </c>
      <c r="I12" s="39"/>
      <c r="J12" s="39"/>
      <c r="K12" s="39">
        <v>42.01</v>
      </c>
      <c r="L12" s="39"/>
      <c r="M12" s="39"/>
      <c r="N12" s="39"/>
      <c r="O12" s="22"/>
      <c r="P12" s="39">
        <f t="shared" si="3"/>
        <v>95.9</v>
      </c>
      <c r="Q12" s="39"/>
      <c r="R12" s="39"/>
      <c r="S12" s="39">
        <v>95.9</v>
      </c>
      <c r="T12" s="39">
        <v>1.1499999999999999</v>
      </c>
      <c r="U12" s="39"/>
      <c r="V12" s="27"/>
      <c r="W12" s="22"/>
      <c r="X12" s="10">
        <v>100</v>
      </c>
      <c r="Y12" s="54" t="s">
        <v>164</v>
      </c>
    </row>
    <row r="13" spans="1:25" s="11" customFormat="1" ht="138" customHeight="1" x14ac:dyDescent="0.25">
      <c r="A13" s="13">
        <v>5</v>
      </c>
      <c r="B13" s="63" t="s">
        <v>285</v>
      </c>
      <c r="C13" s="80" t="s">
        <v>28</v>
      </c>
      <c r="D13" s="80" t="s">
        <v>38</v>
      </c>
      <c r="E13" s="80" t="s">
        <v>30</v>
      </c>
      <c r="F13" s="80" t="s">
        <v>39</v>
      </c>
      <c r="G13" s="80" t="s">
        <v>37</v>
      </c>
      <c r="H13" s="41">
        <f t="shared" si="2"/>
        <v>0</v>
      </c>
      <c r="I13" s="39"/>
      <c r="J13" s="39"/>
      <c r="K13" s="39">
        <v>0</v>
      </c>
      <c r="L13" s="39"/>
      <c r="M13" s="39"/>
      <c r="N13" s="39"/>
      <c r="O13" s="81"/>
      <c r="P13" s="39">
        <f t="shared" si="3"/>
        <v>0.15</v>
      </c>
      <c r="Q13" s="39"/>
      <c r="R13" s="39"/>
      <c r="S13" s="39">
        <v>0.15</v>
      </c>
      <c r="T13" s="39">
        <v>0.157</v>
      </c>
      <c r="U13" s="39"/>
      <c r="V13" s="27"/>
      <c r="W13" s="81"/>
      <c r="X13" s="10"/>
      <c r="Y13" s="54"/>
    </row>
    <row r="14" spans="1:25" s="11" customFormat="1" ht="146.25" customHeight="1" x14ac:dyDescent="0.25">
      <c r="A14" s="13">
        <v>6</v>
      </c>
      <c r="B14" s="63" t="s">
        <v>124</v>
      </c>
      <c r="C14" s="15" t="s">
        <v>28</v>
      </c>
      <c r="D14" s="15" t="s">
        <v>38</v>
      </c>
      <c r="E14" s="15" t="s">
        <v>30</v>
      </c>
      <c r="F14" s="15" t="s">
        <v>39</v>
      </c>
      <c r="G14" s="15" t="s">
        <v>37</v>
      </c>
      <c r="H14" s="41">
        <f t="shared" si="2"/>
        <v>0</v>
      </c>
      <c r="I14" s="39"/>
      <c r="J14" s="39"/>
      <c r="K14" s="39"/>
      <c r="L14" s="39"/>
      <c r="M14" s="39"/>
      <c r="N14" s="39"/>
      <c r="O14" s="22"/>
      <c r="P14" s="39">
        <f t="shared" si="3"/>
        <v>11.35</v>
      </c>
      <c r="Q14" s="39"/>
      <c r="R14" s="39"/>
      <c r="S14" s="39">
        <v>11.35</v>
      </c>
      <c r="T14" s="39">
        <v>7.0000000000000001E-3</v>
      </c>
      <c r="U14" s="39"/>
      <c r="V14" s="27"/>
      <c r="W14" s="22"/>
      <c r="X14" s="10"/>
      <c r="Y14" s="54" t="s">
        <v>165</v>
      </c>
    </row>
    <row r="15" spans="1:25" s="11" customFormat="1" ht="272.25" customHeight="1" x14ac:dyDescent="0.25">
      <c r="A15" s="13">
        <v>7</v>
      </c>
      <c r="B15" s="63" t="s">
        <v>42</v>
      </c>
      <c r="C15" s="15" t="s">
        <v>28</v>
      </c>
      <c r="D15" s="15" t="s">
        <v>43</v>
      </c>
      <c r="E15" s="15" t="s">
        <v>30</v>
      </c>
      <c r="F15" s="15" t="s">
        <v>44</v>
      </c>
      <c r="G15" s="15" t="s">
        <v>37</v>
      </c>
      <c r="H15" s="41">
        <f t="shared" si="2"/>
        <v>0</v>
      </c>
      <c r="I15" s="39"/>
      <c r="J15" s="39"/>
      <c r="K15" s="39"/>
      <c r="L15" s="39">
        <v>2860</v>
      </c>
      <c r="M15" s="39"/>
      <c r="N15" s="39"/>
      <c r="O15" s="22"/>
      <c r="P15" s="39">
        <f t="shared" si="3"/>
        <v>99</v>
      </c>
      <c r="Q15" s="39"/>
      <c r="R15" s="39"/>
      <c r="S15" s="39">
        <v>99</v>
      </c>
      <c r="T15" s="39">
        <v>7538</v>
      </c>
      <c r="U15" s="39"/>
      <c r="V15" s="27"/>
      <c r="W15" s="22"/>
      <c r="X15" s="17"/>
      <c r="Y15" s="15"/>
    </row>
    <row r="16" spans="1:25" s="11" customFormat="1" ht="137.25" customHeight="1" x14ac:dyDescent="0.25">
      <c r="A16" s="13">
        <v>8</v>
      </c>
      <c r="B16" s="63" t="s">
        <v>45</v>
      </c>
      <c r="C16" s="15" t="s">
        <v>28</v>
      </c>
      <c r="D16" s="63" t="s">
        <v>46</v>
      </c>
      <c r="E16" s="15" t="s">
        <v>30</v>
      </c>
      <c r="F16" s="66" t="s">
        <v>47</v>
      </c>
      <c r="G16" s="15" t="s">
        <v>37</v>
      </c>
      <c r="H16" s="41">
        <f t="shared" si="2"/>
        <v>0</v>
      </c>
      <c r="I16" s="39"/>
      <c r="J16" s="39"/>
      <c r="K16" s="39"/>
      <c r="L16" s="39">
        <v>2000</v>
      </c>
      <c r="M16" s="39"/>
      <c r="N16" s="39"/>
      <c r="O16" s="22"/>
      <c r="P16" s="39">
        <f t="shared" si="3"/>
        <v>17.22</v>
      </c>
      <c r="Q16" s="39"/>
      <c r="R16" s="39"/>
      <c r="S16" s="39">
        <v>17.22</v>
      </c>
      <c r="T16" s="39">
        <v>2378.3200000000002</v>
      </c>
      <c r="U16" s="39"/>
      <c r="V16" s="27"/>
      <c r="W16" s="22">
        <v>20</v>
      </c>
      <c r="X16" s="17"/>
      <c r="Y16" s="15"/>
    </row>
    <row r="17" spans="1:25" s="11" customFormat="1" ht="137.25" customHeight="1" x14ac:dyDescent="0.25">
      <c r="A17" s="13">
        <v>9</v>
      </c>
      <c r="B17" s="63" t="s">
        <v>166</v>
      </c>
      <c r="C17" s="59" t="s">
        <v>28</v>
      </c>
      <c r="D17" s="63" t="s">
        <v>167</v>
      </c>
      <c r="E17" s="59" t="s">
        <v>30</v>
      </c>
      <c r="F17" s="59" t="s">
        <v>168</v>
      </c>
      <c r="G17" s="59" t="s">
        <v>37</v>
      </c>
      <c r="H17" s="41">
        <f t="shared" si="2"/>
        <v>691.6</v>
      </c>
      <c r="I17" s="39"/>
      <c r="J17" s="39"/>
      <c r="K17" s="39">
        <v>691.6</v>
      </c>
      <c r="L17" s="39"/>
      <c r="M17" s="39"/>
      <c r="N17" s="39"/>
      <c r="O17" s="60"/>
      <c r="P17" s="39">
        <f t="shared" si="3"/>
        <v>815</v>
      </c>
      <c r="Q17" s="39"/>
      <c r="R17" s="39"/>
      <c r="S17" s="39">
        <v>815</v>
      </c>
      <c r="T17" s="39"/>
      <c r="U17" s="39"/>
      <c r="V17" s="27"/>
      <c r="W17" s="60">
        <v>20</v>
      </c>
      <c r="X17" s="17"/>
      <c r="Y17" s="59"/>
    </row>
    <row r="18" spans="1:25" s="11" customFormat="1" ht="136.5" customHeight="1" x14ac:dyDescent="0.25">
      <c r="A18" s="13">
        <v>10</v>
      </c>
      <c r="B18" s="63" t="s">
        <v>50</v>
      </c>
      <c r="C18" s="15" t="s">
        <v>28</v>
      </c>
      <c r="D18" s="15" t="s">
        <v>48</v>
      </c>
      <c r="E18" s="15" t="s">
        <v>30</v>
      </c>
      <c r="F18" s="15" t="s">
        <v>49</v>
      </c>
      <c r="G18" s="15" t="s">
        <v>37</v>
      </c>
      <c r="H18" s="41">
        <f t="shared" si="2"/>
        <v>0</v>
      </c>
      <c r="I18" s="39"/>
      <c r="J18" s="39"/>
      <c r="K18" s="39"/>
      <c r="L18" s="39">
        <v>132.80000000000001</v>
      </c>
      <c r="M18" s="39"/>
      <c r="N18" s="39"/>
      <c r="O18" s="22"/>
      <c r="P18" s="39">
        <f t="shared" si="3"/>
        <v>0</v>
      </c>
      <c r="Q18" s="39"/>
      <c r="R18" s="39"/>
      <c r="S18" s="39"/>
      <c r="T18" s="39">
        <v>38</v>
      </c>
      <c r="U18" s="39"/>
      <c r="V18" s="27"/>
      <c r="W18" s="22"/>
      <c r="X18" s="10"/>
      <c r="Y18" s="15"/>
    </row>
    <row r="19" spans="1:25" s="11" customFormat="1" ht="79.5" customHeight="1" x14ac:dyDescent="0.25">
      <c r="A19" s="13">
        <v>11</v>
      </c>
      <c r="B19" s="63" t="s">
        <v>292</v>
      </c>
      <c r="C19" s="21" t="s">
        <v>28</v>
      </c>
      <c r="D19" s="21" t="s">
        <v>117</v>
      </c>
      <c r="E19" s="21" t="s">
        <v>30</v>
      </c>
      <c r="F19" s="21" t="s">
        <v>118</v>
      </c>
      <c r="G19" s="21" t="s">
        <v>35</v>
      </c>
      <c r="H19" s="41">
        <f t="shared" si="2"/>
        <v>0</v>
      </c>
      <c r="I19" s="39"/>
      <c r="J19" s="39"/>
      <c r="K19" s="39"/>
      <c r="L19" s="39">
        <v>7600</v>
      </c>
      <c r="M19" s="39"/>
      <c r="N19" s="39"/>
      <c r="O19" s="22">
        <v>10</v>
      </c>
      <c r="P19" s="39">
        <f t="shared" si="3"/>
        <v>43.5</v>
      </c>
      <c r="Q19" s="39"/>
      <c r="R19" s="39"/>
      <c r="S19" s="39">
        <v>43.5</v>
      </c>
      <c r="T19" s="39">
        <v>3442.7</v>
      </c>
      <c r="U19" s="39"/>
      <c r="V19" s="27"/>
      <c r="W19" s="22"/>
      <c r="X19" s="17"/>
      <c r="Y19" s="21"/>
    </row>
    <row r="20" spans="1:25" s="11" customFormat="1" ht="136.5" customHeight="1" x14ac:dyDescent="0.25">
      <c r="A20" s="13">
        <v>12</v>
      </c>
      <c r="B20" s="63" t="s">
        <v>56</v>
      </c>
      <c r="C20" s="15" t="s">
        <v>28</v>
      </c>
      <c r="D20" s="15" t="s">
        <v>54</v>
      </c>
      <c r="E20" s="15" t="s">
        <v>30</v>
      </c>
      <c r="F20" s="15" t="s">
        <v>55</v>
      </c>
      <c r="G20" s="15" t="s">
        <v>35</v>
      </c>
      <c r="H20" s="41">
        <f t="shared" si="2"/>
        <v>108.2</v>
      </c>
      <c r="I20" s="39"/>
      <c r="J20" s="39"/>
      <c r="K20" s="39">
        <v>108.2</v>
      </c>
      <c r="L20" s="39"/>
      <c r="M20" s="39"/>
      <c r="N20" s="39"/>
      <c r="O20" s="22"/>
      <c r="P20" s="39">
        <f t="shared" si="3"/>
        <v>88.4</v>
      </c>
      <c r="Q20" s="39"/>
      <c r="R20" s="39"/>
      <c r="S20" s="39">
        <v>88.4</v>
      </c>
      <c r="T20" s="39"/>
      <c r="U20" s="39"/>
      <c r="V20" s="27"/>
      <c r="W20" s="22"/>
      <c r="X20" s="10"/>
      <c r="Y20" s="15"/>
    </row>
    <row r="21" spans="1:25" s="11" customFormat="1" ht="136.5" customHeight="1" x14ac:dyDescent="0.25">
      <c r="A21" s="13">
        <v>13</v>
      </c>
      <c r="B21" s="63" t="s">
        <v>57</v>
      </c>
      <c r="C21" s="15" t="s">
        <v>28</v>
      </c>
      <c r="D21" s="16" t="s">
        <v>129</v>
      </c>
      <c r="E21" s="16" t="s">
        <v>30</v>
      </c>
      <c r="F21" s="16" t="s">
        <v>55</v>
      </c>
      <c r="G21" s="16" t="s">
        <v>35</v>
      </c>
      <c r="H21" s="41">
        <f t="shared" si="2"/>
        <v>15</v>
      </c>
      <c r="I21" s="39"/>
      <c r="J21" s="39"/>
      <c r="K21" s="39">
        <v>15</v>
      </c>
      <c r="L21" s="39"/>
      <c r="M21" s="39"/>
      <c r="N21" s="39"/>
      <c r="O21" s="22"/>
      <c r="P21" s="39">
        <f t="shared" si="3"/>
        <v>20.95</v>
      </c>
      <c r="Q21" s="39"/>
      <c r="R21" s="39"/>
      <c r="S21" s="39">
        <v>20.95</v>
      </c>
      <c r="T21" s="39"/>
      <c r="U21" s="39"/>
      <c r="V21" s="27"/>
      <c r="W21" s="22"/>
      <c r="X21" s="10"/>
      <c r="Y21" s="15"/>
    </row>
    <row r="22" spans="1:25" s="11" customFormat="1" ht="216.75" customHeight="1" x14ac:dyDescent="0.25">
      <c r="A22" s="13">
        <v>14</v>
      </c>
      <c r="B22" s="63" t="s">
        <v>58</v>
      </c>
      <c r="C22" s="15" t="s">
        <v>28</v>
      </c>
      <c r="D22" s="16" t="s">
        <v>129</v>
      </c>
      <c r="E22" s="16" t="s">
        <v>30</v>
      </c>
      <c r="F22" s="16" t="s">
        <v>55</v>
      </c>
      <c r="G22" s="16" t="s">
        <v>35</v>
      </c>
      <c r="H22" s="41">
        <f t="shared" si="2"/>
        <v>113</v>
      </c>
      <c r="I22" s="39"/>
      <c r="J22" s="39"/>
      <c r="K22" s="39">
        <v>113</v>
      </c>
      <c r="L22" s="39">
        <v>4914</v>
      </c>
      <c r="M22" s="39"/>
      <c r="N22" s="39"/>
      <c r="O22" s="22">
        <v>4</v>
      </c>
      <c r="P22" s="39">
        <f t="shared" si="3"/>
        <v>54.8</v>
      </c>
      <c r="Q22" s="39"/>
      <c r="R22" s="39"/>
      <c r="S22" s="39">
        <v>54.8</v>
      </c>
      <c r="T22" s="39">
        <v>461.2</v>
      </c>
      <c r="U22" s="39"/>
      <c r="V22" s="27"/>
      <c r="W22" s="22">
        <v>2</v>
      </c>
      <c r="X22" s="10"/>
      <c r="Y22" s="15"/>
    </row>
    <row r="23" spans="1:25" s="11" customFormat="1" ht="141" customHeight="1" x14ac:dyDescent="0.25">
      <c r="A23" s="13">
        <v>15</v>
      </c>
      <c r="B23" s="63" t="s">
        <v>59</v>
      </c>
      <c r="C23" s="15" t="s">
        <v>28</v>
      </c>
      <c r="D23" s="16" t="s">
        <v>54</v>
      </c>
      <c r="E23" s="16" t="s">
        <v>30</v>
      </c>
      <c r="F23" s="16" t="s">
        <v>55</v>
      </c>
      <c r="G23" s="16" t="s">
        <v>35</v>
      </c>
      <c r="H23" s="41">
        <f t="shared" si="2"/>
        <v>120</v>
      </c>
      <c r="I23" s="39"/>
      <c r="J23" s="39"/>
      <c r="K23" s="39">
        <v>120</v>
      </c>
      <c r="L23" s="39">
        <v>2079</v>
      </c>
      <c r="M23" s="39"/>
      <c r="N23" s="39"/>
      <c r="O23" s="22">
        <v>15</v>
      </c>
      <c r="P23" s="39">
        <f t="shared" si="3"/>
        <v>0</v>
      </c>
      <c r="Q23" s="39"/>
      <c r="R23" s="39"/>
      <c r="S23" s="39"/>
      <c r="T23" s="39"/>
      <c r="U23" s="39"/>
      <c r="V23" s="27"/>
      <c r="W23" s="22"/>
      <c r="X23" s="10"/>
      <c r="Y23" s="15"/>
    </row>
    <row r="24" spans="1:25" s="11" customFormat="1" ht="151.5" customHeight="1" x14ac:dyDescent="0.25">
      <c r="A24" s="13">
        <v>16</v>
      </c>
      <c r="B24" s="63" t="s">
        <v>61</v>
      </c>
      <c r="C24" s="15" t="s">
        <v>28</v>
      </c>
      <c r="D24" s="15" t="s">
        <v>60</v>
      </c>
      <c r="E24" s="15" t="s">
        <v>30</v>
      </c>
      <c r="F24" s="15" t="s">
        <v>62</v>
      </c>
      <c r="G24" s="15" t="s">
        <v>35</v>
      </c>
      <c r="H24" s="41">
        <f t="shared" si="2"/>
        <v>101.764</v>
      </c>
      <c r="I24" s="39"/>
      <c r="J24" s="39"/>
      <c r="K24" s="39">
        <v>101.764</v>
      </c>
      <c r="L24" s="39">
        <v>830.2</v>
      </c>
      <c r="M24" s="39"/>
      <c r="N24" s="39"/>
      <c r="O24" s="22"/>
      <c r="P24" s="39">
        <f t="shared" si="3"/>
        <v>803.6</v>
      </c>
      <c r="Q24" s="39"/>
      <c r="R24" s="39"/>
      <c r="S24" s="39">
        <v>803.6</v>
      </c>
      <c r="T24" s="39">
        <v>834.9</v>
      </c>
      <c r="U24" s="39"/>
      <c r="V24" s="27"/>
      <c r="W24" s="22"/>
      <c r="X24" s="10"/>
      <c r="Y24" s="15"/>
    </row>
    <row r="25" spans="1:25" s="11" customFormat="1" ht="136.5" customHeight="1" x14ac:dyDescent="0.25">
      <c r="A25" s="13">
        <v>17</v>
      </c>
      <c r="B25" s="63" t="s">
        <v>64</v>
      </c>
      <c r="C25" s="16" t="s">
        <v>28</v>
      </c>
      <c r="D25" s="16" t="s">
        <v>65</v>
      </c>
      <c r="E25" s="16" t="s">
        <v>30</v>
      </c>
      <c r="F25" s="16" t="s">
        <v>66</v>
      </c>
      <c r="G25" s="16" t="s">
        <v>36</v>
      </c>
      <c r="H25" s="41">
        <f t="shared" si="2"/>
        <v>5.76</v>
      </c>
      <c r="I25" s="39"/>
      <c r="J25" s="39"/>
      <c r="K25" s="39">
        <v>5.76</v>
      </c>
      <c r="L25" s="39">
        <v>15.978</v>
      </c>
      <c r="M25" s="39"/>
      <c r="N25" s="39"/>
      <c r="O25" s="22">
        <v>8</v>
      </c>
      <c r="P25" s="39">
        <f t="shared" si="3"/>
        <v>0.77</v>
      </c>
      <c r="Q25" s="39"/>
      <c r="R25" s="39"/>
      <c r="S25" s="39">
        <v>0.77</v>
      </c>
      <c r="T25" s="39"/>
      <c r="U25" s="39"/>
      <c r="V25" s="27"/>
      <c r="W25" s="22"/>
      <c r="X25" s="10"/>
      <c r="Y25" s="16"/>
    </row>
    <row r="26" spans="1:25" s="11" customFormat="1" ht="153" customHeight="1" x14ac:dyDescent="0.25">
      <c r="A26" s="13">
        <v>18</v>
      </c>
      <c r="B26" s="63" t="s">
        <v>70</v>
      </c>
      <c r="C26" s="16" t="s">
        <v>28</v>
      </c>
      <c r="D26" s="16" t="s">
        <v>71</v>
      </c>
      <c r="E26" s="16" t="s">
        <v>30</v>
      </c>
      <c r="F26" s="16" t="s">
        <v>72</v>
      </c>
      <c r="G26" s="16" t="s">
        <v>35</v>
      </c>
      <c r="H26" s="41">
        <f t="shared" si="2"/>
        <v>559</v>
      </c>
      <c r="I26" s="39"/>
      <c r="J26" s="39"/>
      <c r="K26" s="39">
        <v>559</v>
      </c>
      <c r="L26" s="39">
        <v>3000</v>
      </c>
      <c r="M26" s="39"/>
      <c r="N26" s="39"/>
      <c r="O26" s="22"/>
      <c r="P26" s="39">
        <f t="shared" si="3"/>
        <v>214</v>
      </c>
      <c r="Q26" s="39"/>
      <c r="R26" s="39"/>
      <c r="S26" s="39">
        <v>214</v>
      </c>
      <c r="T26" s="39">
        <v>3238</v>
      </c>
      <c r="U26" s="39"/>
      <c r="V26" s="27"/>
      <c r="W26" s="22">
        <v>45</v>
      </c>
      <c r="X26" s="10"/>
      <c r="Y26" s="54" t="s">
        <v>288</v>
      </c>
    </row>
    <row r="27" spans="1:25" s="11" customFormat="1" ht="144" customHeight="1" x14ac:dyDescent="0.25">
      <c r="A27" s="13">
        <v>19</v>
      </c>
      <c r="B27" s="63" t="s">
        <v>73</v>
      </c>
      <c r="C27" s="16" t="s">
        <v>28</v>
      </c>
      <c r="D27" s="16" t="s">
        <v>74</v>
      </c>
      <c r="E27" s="16" t="s">
        <v>30</v>
      </c>
      <c r="F27" s="16" t="s">
        <v>75</v>
      </c>
      <c r="G27" s="16" t="s">
        <v>36</v>
      </c>
      <c r="H27" s="41">
        <f t="shared" si="2"/>
        <v>868.4</v>
      </c>
      <c r="I27" s="39"/>
      <c r="J27" s="39"/>
      <c r="K27" s="39">
        <v>868.4</v>
      </c>
      <c r="L27" s="39"/>
      <c r="M27" s="39"/>
      <c r="N27" s="39"/>
      <c r="O27" s="22">
        <v>3</v>
      </c>
      <c r="P27" s="39">
        <f t="shared" si="3"/>
        <v>7148.9</v>
      </c>
      <c r="Q27" s="39"/>
      <c r="R27" s="39"/>
      <c r="S27" s="39">
        <v>7148.9</v>
      </c>
      <c r="T27" s="39"/>
      <c r="U27" s="39"/>
      <c r="V27" s="27"/>
      <c r="W27" s="22">
        <v>55</v>
      </c>
      <c r="X27" s="10"/>
      <c r="Y27" s="16"/>
    </row>
    <row r="28" spans="1:25" s="11" customFormat="1" ht="237" customHeight="1" x14ac:dyDescent="0.25">
      <c r="A28" s="13">
        <v>20</v>
      </c>
      <c r="B28" s="63" t="s">
        <v>76</v>
      </c>
      <c r="C28" s="16" t="s">
        <v>28</v>
      </c>
      <c r="D28" s="16" t="s">
        <v>77</v>
      </c>
      <c r="E28" s="16" t="s">
        <v>30</v>
      </c>
      <c r="F28" s="16" t="s">
        <v>78</v>
      </c>
      <c r="G28" s="16" t="s">
        <v>36</v>
      </c>
      <c r="H28" s="41">
        <f t="shared" si="2"/>
        <v>45.95</v>
      </c>
      <c r="I28" s="39"/>
      <c r="J28" s="39"/>
      <c r="K28" s="39">
        <v>45.95</v>
      </c>
      <c r="L28" s="39"/>
      <c r="M28" s="39"/>
      <c r="N28" s="39"/>
      <c r="O28" s="22"/>
      <c r="P28" s="39">
        <f t="shared" si="3"/>
        <v>0</v>
      </c>
      <c r="Q28" s="39"/>
      <c r="R28" s="39"/>
      <c r="S28" s="39"/>
      <c r="T28" s="39"/>
      <c r="U28" s="39"/>
      <c r="V28" s="27"/>
      <c r="W28" s="22"/>
      <c r="X28" s="10"/>
      <c r="Y28" s="19"/>
    </row>
    <row r="29" spans="1:25" s="11" customFormat="1" ht="158.25" customHeight="1" x14ac:dyDescent="0.25">
      <c r="A29" s="13">
        <v>21</v>
      </c>
      <c r="B29" s="63" t="s">
        <v>79</v>
      </c>
      <c r="C29" s="16" t="s">
        <v>28</v>
      </c>
      <c r="D29" s="16" t="s">
        <v>80</v>
      </c>
      <c r="E29" s="16" t="s">
        <v>30</v>
      </c>
      <c r="F29" s="16" t="s">
        <v>63</v>
      </c>
      <c r="G29" s="16" t="s">
        <v>32</v>
      </c>
      <c r="H29" s="41">
        <f t="shared" si="2"/>
        <v>24</v>
      </c>
      <c r="I29" s="39"/>
      <c r="J29" s="39"/>
      <c r="K29" s="39">
        <v>24</v>
      </c>
      <c r="L29" s="39"/>
      <c r="M29" s="39"/>
      <c r="N29" s="39"/>
      <c r="O29" s="22">
        <v>30</v>
      </c>
      <c r="P29" s="39">
        <f t="shared" si="3"/>
        <v>0</v>
      </c>
      <c r="Q29" s="39"/>
      <c r="R29" s="39"/>
      <c r="S29" s="39"/>
      <c r="T29" s="39"/>
      <c r="U29" s="39"/>
      <c r="V29" s="27"/>
      <c r="W29" s="22"/>
      <c r="X29" s="10"/>
      <c r="Y29" s="16"/>
    </row>
    <row r="30" spans="1:25" s="11" customFormat="1" ht="137.25" customHeight="1" x14ac:dyDescent="0.25">
      <c r="A30" s="13">
        <v>22</v>
      </c>
      <c r="B30" s="63" t="s">
        <v>125</v>
      </c>
      <c r="C30" s="35" t="s">
        <v>28</v>
      </c>
      <c r="D30" s="35" t="s">
        <v>126</v>
      </c>
      <c r="E30" s="35" t="s">
        <v>30</v>
      </c>
      <c r="F30" s="35" t="s">
        <v>127</v>
      </c>
      <c r="G30" s="35" t="s">
        <v>35</v>
      </c>
      <c r="H30" s="41">
        <f t="shared" si="2"/>
        <v>74.5</v>
      </c>
      <c r="I30" s="39"/>
      <c r="J30" s="39"/>
      <c r="K30" s="39">
        <v>74.5</v>
      </c>
      <c r="L30" s="39"/>
      <c r="M30" s="39"/>
      <c r="N30" s="39"/>
      <c r="O30" s="33"/>
      <c r="P30" s="39">
        <f t="shared" si="3"/>
        <v>6.1</v>
      </c>
      <c r="Q30" s="39"/>
      <c r="R30" s="39"/>
      <c r="S30" s="39">
        <v>6.1</v>
      </c>
      <c r="T30" s="39"/>
      <c r="U30" s="39"/>
      <c r="V30" s="27"/>
      <c r="W30" s="33"/>
      <c r="X30" s="17"/>
      <c r="Y30" s="35"/>
    </row>
    <row r="31" spans="1:25" s="11" customFormat="1" ht="150" customHeight="1" x14ac:dyDescent="0.25">
      <c r="A31" s="13">
        <v>23</v>
      </c>
      <c r="B31" s="63" t="s">
        <v>169</v>
      </c>
      <c r="C31" s="62" t="str">
        <f>$C$30</f>
        <v>гог Дзержинск</v>
      </c>
      <c r="D31" s="62" t="s">
        <v>170</v>
      </c>
      <c r="E31" s="62" t="s">
        <v>30</v>
      </c>
      <c r="F31" s="62" t="s">
        <v>171</v>
      </c>
      <c r="G31" s="62" t="s">
        <v>37</v>
      </c>
      <c r="H31" s="41">
        <f t="shared" si="2"/>
        <v>50</v>
      </c>
      <c r="I31" s="39"/>
      <c r="J31" s="39"/>
      <c r="K31" s="39">
        <v>50</v>
      </c>
      <c r="L31" s="39"/>
      <c r="M31" s="39"/>
      <c r="N31" s="39"/>
      <c r="O31" s="61"/>
      <c r="P31" s="39">
        <f t="shared" si="3"/>
        <v>0</v>
      </c>
      <c r="Q31" s="39"/>
      <c r="R31" s="39"/>
      <c r="S31" s="39"/>
      <c r="T31" s="39"/>
      <c r="U31" s="39"/>
      <c r="V31" s="27"/>
      <c r="W31" s="61"/>
      <c r="X31" s="17"/>
      <c r="Y31" s="109" t="s">
        <v>173</v>
      </c>
    </row>
    <row r="32" spans="1:25" s="11" customFormat="1" ht="150" customHeight="1" x14ac:dyDescent="0.25">
      <c r="A32" s="13">
        <v>24</v>
      </c>
      <c r="B32" s="63" t="s">
        <v>172</v>
      </c>
      <c r="C32" s="62" t="str">
        <f>$C$30</f>
        <v>гог Дзержинск</v>
      </c>
      <c r="D32" s="62" t="s">
        <v>170</v>
      </c>
      <c r="E32" s="62" t="s">
        <v>30</v>
      </c>
      <c r="F32" s="62" t="s">
        <v>171</v>
      </c>
      <c r="G32" s="62" t="s">
        <v>37</v>
      </c>
      <c r="H32" s="41">
        <f t="shared" si="2"/>
        <v>20</v>
      </c>
      <c r="I32" s="39"/>
      <c r="J32" s="39"/>
      <c r="K32" s="39">
        <v>20</v>
      </c>
      <c r="L32" s="39"/>
      <c r="M32" s="39"/>
      <c r="N32" s="39"/>
      <c r="O32" s="61"/>
      <c r="P32" s="39">
        <f t="shared" si="3"/>
        <v>0</v>
      </c>
      <c r="Q32" s="39"/>
      <c r="R32" s="39"/>
      <c r="S32" s="39"/>
      <c r="T32" s="39"/>
      <c r="U32" s="39"/>
      <c r="V32" s="27"/>
      <c r="W32" s="61"/>
      <c r="X32" s="17"/>
      <c r="Y32" s="110"/>
    </row>
    <row r="33" spans="1:25" s="11" customFormat="1" ht="159" customHeight="1" x14ac:dyDescent="0.25">
      <c r="A33" s="13">
        <v>25</v>
      </c>
      <c r="B33" s="63" t="s">
        <v>128</v>
      </c>
      <c r="C33" s="35" t="s">
        <v>28</v>
      </c>
      <c r="D33" s="35" t="s">
        <v>129</v>
      </c>
      <c r="E33" s="35" t="s">
        <v>30</v>
      </c>
      <c r="F33" s="35" t="s">
        <v>39</v>
      </c>
      <c r="G33" s="35" t="s">
        <v>35</v>
      </c>
      <c r="H33" s="41">
        <f t="shared" si="2"/>
        <v>125</v>
      </c>
      <c r="I33" s="39"/>
      <c r="J33" s="39"/>
      <c r="K33" s="39">
        <v>125</v>
      </c>
      <c r="L33" s="39"/>
      <c r="M33" s="39"/>
      <c r="N33" s="39"/>
      <c r="O33" s="33"/>
      <c r="P33" s="39">
        <f t="shared" si="3"/>
        <v>4.4000000000000004</v>
      </c>
      <c r="Q33" s="39"/>
      <c r="R33" s="39"/>
      <c r="S33" s="39">
        <v>4.4000000000000004</v>
      </c>
      <c r="T33" s="39"/>
      <c r="U33" s="39"/>
      <c r="V33" s="27"/>
      <c r="W33" s="33"/>
      <c r="X33" s="17"/>
      <c r="Y33" s="67"/>
    </row>
    <row r="34" spans="1:25" s="11" customFormat="1" ht="182.25" customHeight="1" x14ac:dyDescent="0.25">
      <c r="A34" s="13">
        <v>26</v>
      </c>
      <c r="B34" s="63" t="s">
        <v>175</v>
      </c>
      <c r="C34" s="62" t="s">
        <v>28</v>
      </c>
      <c r="D34" s="62" t="s">
        <v>176</v>
      </c>
      <c r="E34" s="62" t="s">
        <v>30</v>
      </c>
      <c r="F34" s="62" t="s">
        <v>177</v>
      </c>
      <c r="G34" s="62" t="s">
        <v>35</v>
      </c>
      <c r="H34" s="41">
        <f t="shared" si="2"/>
        <v>12.04</v>
      </c>
      <c r="I34" s="39"/>
      <c r="J34" s="39"/>
      <c r="K34" s="39">
        <v>12.04</v>
      </c>
      <c r="L34" s="39"/>
      <c r="M34" s="39"/>
      <c r="N34" s="39"/>
      <c r="O34" s="61"/>
      <c r="P34" s="39">
        <f t="shared" si="3"/>
        <v>112.6</v>
      </c>
      <c r="Q34" s="39"/>
      <c r="R34" s="39"/>
      <c r="S34" s="39">
        <v>112.6</v>
      </c>
      <c r="T34" s="39">
        <v>30.5</v>
      </c>
      <c r="U34" s="39"/>
      <c r="V34" s="27"/>
      <c r="W34" s="61"/>
      <c r="X34" s="17"/>
      <c r="Y34" s="67"/>
    </row>
    <row r="35" spans="1:25" s="11" customFormat="1" ht="354" customHeight="1" x14ac:dyDescent="0.25">
      <c r="A35" s="13">
        <v>27</v>
      </c>
      <c r="B35" s="63" t="s">
        <v>178</v>
      </c>
      <c r="C35" s="62" t="s">
        <v>28</v>
      </c>
      <c r="D35" s="62" t="s">
        <v>179</v>
      </c>
      <c r="E35" s="62" t="s">
        <v>30</v>
      </c>
      <c r="F35" s="62" t="s">
        <v>177</v>
      </c>
      <c r="G35" s="62" t="s">
        <v>35</v>
      </c>
      <c r="H35" s="41">
        <f t="shared" si="2"/>
        <v>825.7</v>
      </c>
      <c r="I35" s="39"/>
      <c r="J35" s="39"/>
      <c r="K35" s="39">
        <v>825.7</v>
      </c>
      <c r="L35" s="39"/>
      <c r="M35" s="39"/>
      <c r="N35" s="39"/>
      <c r="O35" s="61">
        <v>4</v>
      </c>
      <c r="P35" s="39">
        <f t="shared" si="3"/>
        <v>0</v>
      </c>
      <c r="Q35" s="39"/>
      <c r="R35" s="39"/>
      <c r="S35" s="39"/>
      <c r="T35" s="39"/>
      <c r="U35" s="39"/>
      <c r="V35" s="27"/>
      <c r="W35" s="61"/>
      <c r="X35" s="17"/>
      <c r="Y35" s="67"/>
    </row>
    <row r="36" spans="1:25" s="11" customFormat="1" ht="125.25" customHeight="1" x14ac:dyDescent="0.25">
      <c r="A36" s="13">
        <v>28</v>
      </c>
      <c r="B36" s="63" t="s">
        <v>180</v>
      </c>
      <c r="C36" s="62" t="s">
        <v>28</v>
      </c>
      <c r="D36" s="62" t="s">
        <v>181</v>
      </c>
      <c r="E36" s="62" t="s">
        <v>30</v>
      </c>
      <c r="F36" s="62" t="s">
        <v>182</v>
      </c>
      <c r="G36" s="62" t="s">
        <v>36</v>
      </c>
      <c r="H36" s="41">
        <f t="shared" si="2"/>
        <v>888.8</v>
      </c>
      <c r="I36" s="39"/>
      <c r="J36" s="39"/>
      <c r="K36" s="39">
        <v>888.8</v>
      </c>
      <c r="L36" s="39">
        <v>1336.5</v>
      </c>
      <c r="M36" s="39"/>
      <c r="N36" s="39"/>
      <c r="O36" s="61">
        <v>148</v>
      </c>
      <c r="P36" s="39">
        <f t="shared" si="3"/>
        <v>100.98</v>
      </c>
      <c r="Q36" s="39"/>
      <c r="R36" s="39"/>
      <c r="S36" s="39">
        <v>100.98</v>
      </c>
      <c r="T36" s="39"/>
      <c r="U36" s="39"/>
      <c r="V36" s="27"/>
      <c r="W36" s="61">
        <v>8</v>
      </c>
      <c r="X36" s="17"/>
      <c r="Y36" s="67"/>
    </row>
    <row r="37" spans="1:25" s="11" customFormat="1" ht="122.25" customHeight="1" x14ac:dyDescent="0.25">
      <c r="A37" s="13">
        <v>29</v>
      </c>
      <c r="B37" s="63" t="s">
        <v>183</v>
      </c>
      <c r="C37" s="62" t="s">
        <v>28</v>
      </c>
      <c r="D37" s="62" t="s">
        <v>184</v>
      </c>
      <c r="E37" s="62" t="s">
        <v>30</v>
      </c>
      <c r="F37" s="62" t="s">
        <v>185</v>
      </c>
      <c r="G37" s="62" t="s">
        <v>36</v>
      </c>
      <c r="H37" s="41">
        <f t="shared" si="2"/>
        <v>81.510000000000005</v>
      </c>
      <c r="I37" s="39"/>
      <c r="J37" s="39"/>
      <c r="K37" s="39">
        <v>81.510000000000005</v>
      </c>
      <c r="L37" s="39"/>
      <c r="M37" s="39"/>
      <c r="N37" s="39"/>
      <c r="O37" s="61"/>
      <c r="P37" s="39">
        <f t="shared" si="3"/>
        <v>64.762</v>
      </c>
      <c r="Q37" s="39"/>
      <c r="R37" s="39"/>
      <c r="S37" s="39">
        <v>64.762</v>
      </c>
      <c r="T37" s="39"/>
      <c r="U37" s="39"/>
      <c r="V37" s="27"/>
      <c r="W37" s="61"/>
      <c r="X37" s="17"/>
      <c r="Y37" s="67"/>
    </row>
    <row r="38" spans="1:25" s="11" customFormat="1" ht="159" customHeight="1" x14ac:dyDescent="0.25">
      <c r="A38" s="13">
        <v>30</v>
      </c>
      <c r="B38" s="63" t="s">
        <v>186</v>
      </c>
      <c r="C38" s="62" t="s">
        <v>28</v>
      </c>
      <c r="D38" s="62" t="s">
        <v>187</v>
      </c>
      <c r="E38" s="62" t="s">
        <v>30</v>
      </c>
      <c r="F38" s="62" t="s">
        <v>188</v>
      </c>
      <c r="G38" s="62" t="s">
        <v>36</v>
      </c>
      <c r="H38" s="41">
        <f t="shared" si="2"/>
        <v>126.09</v>
      </c>
      <c r="I38" s="39"/>
      <c r="J38" s="39"/>
      <c r="K38" s="39">
        <v>126.09</v>
      </c>
      <c r="L38" s="39"/>
      <c r="M38" s="39"/>
      <c r="N38" s="39"/>
      <c r="O38" s="61"/>
      <c r="P38" s="39">
        <f t="shared" si="3"/>
        <v>24.576000000000001</v>
      </c>
      <c r="Q38" s="39"/>
      <c r="R38" s="39"/>
      <c r="S38" s="39">
        <v>24.576000000000001</v>
      </c>
      <c r="T38" s="39"/>
      <c r="U38" s="39"/>
      <c r="V38" s="27"/>
      <c r="W38" s="61"/>
      <c r="X38" s="17"/>
      <c r="Y38" s="67"/>
    </row>
    <row r="39" spans="1:25" s="11" customFormat="1" ht="135" customHeight="1" x14ac:dyDescent="0.25">
      <c r="A39" s="13">
        <v>31</v>
      </c>
      <c r="B39" s="63" t="s">
        <v>189</v>
      </c>
      <c r="C39" s="62" t="s">
        <v>28</v>
      </c>
      <c r="D39" s="62" t="s">
        <v>190</v>
      </c>
      <c r="E39" s="62" t="s">
        <v>30</v>
      </c>
      <c r="F39" s="62" t="s">
        <v>191</v>
      </c>
      <c r="G39" s="62" t="s">
        <v>36</v>
      </c>
      <c r="H39" s="41">
        <f t="shared" si="2"/>
        <v>19.47</v>
      </c>
      <c r="I39" s="39"/>
      <c r="J39" s="39"/>
      <c r="K39" s="39">
        <v>19.47</v>
      </c>
      <c r="L39" s="39"/>
      <c r="M39" s="39"/>
      <c r="N39" s="39"/>
      <c r="O39" s="61">
        <v>2</v>
      </c>
      <c r="P39" s="39">
        <f t="shared" si="3"/>
        <v>0</v>
      </c>
      <c r="Q39" s="39"/>
      <c r="R39" s="39"/>
      <c r="S39" s="39"/>
      <c r="T39" s="39"/>
      <c r="U39" s="39"/>
      <c r="V39" s="27"/>
      <c r="W39" s="61"/>
      <c r="X39" s="17"/>
      <c r="Y39" s="67"/>
    </row>
    <row r="40" spans="1:25" s="11" customFormat="1" ht="181.5" customHeight="1" x14ac:dyDescent="0.25">
      <c r="A40" s="13">
        <v>32</v>
      </c>
      <c r="B40" s="63" t="s">
        <v>192</v>
      </c>
      <c r="C40" s="62" t="s">
        <v>28</v>
      </c>
      <c r="D40" s="62" t="s">
        <v>193</v>
      </c>
      <c r="E40" s="62" t="s">
        <v>30</v>
      </c>
      <c r="F40" s="62" t="s">
        <v>194</v>
      </c>
      <c r="G40" s="62" t="s">
        <v>36</v>
      </c>
      <c r="H40" s="41">
        <f t="shared" si="2"/>
        <v>185.30099999999999</v>
      </c>
      <c r="I40" s="39"/>
      <c r="J40" s="39"/>
      <c r="K40" s="39">
        <v>185.30099999999999</v>
      </c>
      <c r="L40" s="39"/>
      <c r="M40" s="39"/>
      <c r="N40" s="39"/>
      <c r="O40" s="61"/>
      <c r="P40" s="39">
        <f t="shared" si="3"/>
        <v>6.15</v>
      </c>
      <c r="Q40" s="39"/>
      <c r="R40" s="39"/>
      <c r="S40" s="39">
        <v>6.15</v>
      </c>
      <c r="T40" s="39"/>
      <c r="U40" s="39"/>
      <c r="V40" s="27"/>
      <c r="W40" s="61"/>
      <c r="X40" s="17"/>
      <c r="Y40" s="67"/>
    </row>
    <row r="41" spans="1:25" s="11" customFormat="1" ht="211.5" customHeight="1" x14ac:dyDescent="0.25">
      <c r="A41" s="13">
        <v>33</v>
      </c>
      <c r="B41" s="84" t="s">
        <v>195</v>
      </c>
      <c r="C41" s="64" t="s">
        <v>28</v>
      </c>
      <c r="D41" s="64" t="s">
        <v>196</v>
      </c>
      <c r="E41" s="64" t="s">
        <v>30</v>
      </c>
      <c r="F41" s="64" t="s">
        <v>72</v>
      </c>
      <c r="G41" s="64" t="s">
        <v>35</v>
      </c>
      <c r="H41" s="41">
        <f t="shared" si="2"/>
        <v>238.9</v>
      </c>
      <c r="I41" s="39"/>
      <c r="J41" s="39"/>
      <c r="K41" s="39">
        <v>238.9</v>
      </c>
      <c r="L41" s="39"/>
      <c r="M41" s="39"/>
      <c r="N41" s="39"/>
      <c r="O41" s="65"/>
      <c r="P41" s="39">
        <f t="shared" si="3"/>
        <v>0</v>
      </c>
      <c r="Q41" s="39"/>
      <c r="R41" s="39"/>
      <c r="S41" s="39"/>
      <c r="T41" s="39"/>
      <c r="U41" s="39"/>
      <c r="V41" s="27"/>
      <c r="W41" s="65"/>
      <c r="X41" s="17"/>
      <c r="Y41" s="67" t="s">
        <v>298</v>
      </c>
    </row>
    <row r="42" spans="1:25" s="11" customFormat="1" ht="102.75" customHeight="1" x14ac:dyDescent="0.25">
      <c r="A42" s="13">
        <v>34</v>
      </c>
      <c r="B42" s="63" t="s">
        <v>197</v>
      </c>
      <c r="C42" s="64" t="s">
        <v>28</v>
      </c>
      <c r="D42" s="64" t="s">
        <v>198</v>
      </c>
      <c r="E42" s="64" t="s">
        <v>30</v>
      </c>
      <c r="F42" s="64" t="s">
        <v>199</v>
      </c>
      <c r="G42" s="64" t="s">
        <v>36</v>
      </c>
      <c r="H42" s="41">
        <f t="shared" si="2"/>
        <v>82.5</v>
      </c>
      <c r="I42" s="39"/>
      <c r="J42" s="39"/>
      <c r="K42" s="39">
        <v>82.5</v>
      </c>
      <c r="L42" s="39"/>
      <c r="M42" s="39"/>
      <c r="N42" s="39"/>
      <c r="O42" s="65"/>
      <c r="P42" s="39">
        <f t="shared" si="3"/>
        <v>180.14</v>
      </c>
      <c r="Q42" s="39"/>
      <c r="R42" s="39"/>
      <c r="S42" s="39">
        <v>180.14</v>
      </c>
      <c r="T42" s="39"/>
      <c r="U42" s="39"/>
      <c r="V42" s="27"/>
      <c r="W42" s="65">
        <v>4</v>
      </c>
      <c r="X42" s="17"/>
      <c r="Y42" s="67"/>
    </row>
    <row r="43" spans="1:25" s="11" customFormat="1" ht="89.25" customHeight="1" x14ac:dyDescent="0.25">
      <c r="A43" s="13">
        <v>35</v>
      </c>
      <c r="B43" s="63" t="s">
        <v>200</v>
      </c>
      <c r="C43" s="64" t="s">
        <v>28</v>
      </c>
      <c r="D43" s="64" t="s">
        <v>201</v>
      </c>
      <c r="E43" s="64" t="s">
        <v>30</v>
      </c>
      <c r="F43" s="64" t="s">
        <v>202</v>
      </c>
      <c r="G43" s="64" t="s">
        <v>36</v>
      </c>
      <c r="H43" s="41">
        <f t="shared" si="2"/>
        <v>362.476</v>
      </c>
      <c r="I43" s="39"/>
      <c r="J43" s="39"/>
      <c r="K43" s="39">
        <v>362.476</v>
      </c>
      <c r="L43" s="39"/>
      <c r="M43" s="39"/>
      <c r="N43" s="39"/>
      <c r="O43" s="65"/>
      <c r="P43" s="39">
        <f t="shared" si="3"/>
        <v>0</v>
      </c>
      <c r="Q43" s="39"/>
      <c r="R43" s="39"/>
      <c r="S43" s="39"/>
      <c r="T43" s="39"/>
      <c r="U43" s="39"/>
      <c r="V43" s="27"/>
      <c r="W43" s="65">
        <v>1</v>
      </c>
      <c r="X43" s="17"/>
      <c r="Y43" s="85" t="s">
        <v>286</v>
      </c>
    </row>
    <row r="44" spans="1:25" s="11" customFormat="1" ht="135" customHeight="1" x14ac:dyDescent="0.25">
      <c r="A44" s="13">
        <v>36</v>
      </c>
      <c r="B44" s="63" t="s">
        <v>203</v>
      </c>
      <c r="C44" s="64" t="s">
        <v>28</v>
      </c>
      <c r="D44" s="64" t="s">
        <v>204</v>
      </c>
      <c r="E44" s="64" t="s">
        <v>30</v>
      </c>
      <c r="F44" s="64" t="s">
        <v>205</v>
      </c>
      <c r="G44" s="64" t="s">
        <v>36</v>
      </c>
      <c r="H44" s="41">
        <f t="shared" si="2"/>
        <v>50</v>
      </c>
      <c r="I44" s="39"/>
      <c r="J44" s="39"/>
      <c r="K44" s="39">
        <v>50</v>
      </c>
      <c r="L44" s="39"/>
      <c r="M44" s="39"/>
      <c r="N44" s="39"/>
      <c r="O44" s="65"/>
      <c r="P44" s="39">
        <f t="shared" si="3"/>
        <v>45.253</v>
      </c>
      <c r="Q44" s="39"/>
      <c r="R44" s="39"/>
      <c r="S44" s="39">
        <v>45.253</v>
      </c>
      <c r="T44" s="39"/>
      <c r="U44" s="39"/>
      <c r="V44" s="27"/>
      <c r="W44" s="65"/>
      <c r="X44" s="17"/>
      <c r="Y44" s="67"/>
    </row>
    <row r="45" spans="1:25" s="11" customFormat="1" ht="144.75" customHeight="1" x14ac:dyDescent="0.25">
      <c r="A45" s="13">
        <v>37</v>
      </c>
      <c r="B45" s="63" t="s">
        <v>206</v>
      </c>
      <c r="C45" s="64" t="s">
        <v>28</v>
      </c>
      <c r="D45" s="64" t="s">
        <v>207</v>
      </c>
      <c r="E45" s="64" t="s">
        <v>30</v>
      </c>
      <c r="F45" s="64" t="s">
        <v>205</v>
      </c>
      <c r="G45" s="64" t="s">
        <v>36</v>
      </c>
      <c r="H45" s="41">
        <f t="shared" si="2"/>
        <v>121.87</v>
      </c>
      <c r="I45" s="39"/>
      <c r="J45" s="39"/>
      <c r="K45" s="39">
        <v>121.87</v>
      </c>
      <c r="L45" s="39"/>
      <c r="M45" s="39"/>
      <c r="N45" s="39"/>
      <c r="O45" s="65">
        <v>4</v>
      </c>
      <c r="P45" s="39">
        <f t="shared" si="3"/>
        <v>0.47</v>
      </c>
      <c r="Q45" s="39"/>
      <c r="R45" s="39"/>
      <c r="S45" s="39">
        <v>0.47</v>
      </c>
      <c r="T45" s="39"/>
      <c r="U45" s="39"/>
      <c r="V45" s="27"/>
      <c r="W45" s="65"/>
      <c r="X45" s="17"/>
      <c r="Y45" s="67"/>
    </row>
    <row r="46" spans="1:25" s="11" customFormat="1" ht="218.25" customHeight="1" x14ac:dyDescent="0.25">
      <c r="A46" s="13">
        <v>38</v>
      </c>
      <c r="B46" s="63" t="s">
        <v>208</v>
      </c>
      <c r="C46" s="64" t="s">
        <v>28</v>
      </c>
      <c r="D46" s="64" t="s">
        <v>209</v>
      </c>
      <c r="E46" s="64" t="s">
        <v>30</v>
      </c>
      <c r="F46" s="64" t="s">
        <v>210</v>
      </c>
      <c r="G46" s="64" t="s">
        <v>36</v>
      </c>
      <c r="H46" s="41">
        <f t="shared" si="2"/>
        <v>53.898000000000003</v>
      </c>
      <c r="I46" s="39"/>
      <c r="J46" s="39"/>
      <c r="K46" s="39">
        <v>53.898000000000003</v>
      </c>
      <c r="L46" s="39"/>
      <c r="M46" s="39"/>
      <c r="N46" s="39"/>
      <c r="O46" s="65"/>
      <c r="P46" s="39">
        <f t="shared" si="3"/>
        <v>19.824000000000002</v>
      </c>
      <c r="Q46" s="39"/>
      <c r="R46" s="39"/>
      <c r="S46" s="39">
        <v>19.824000000000002</v>
      </c>
      <c r="T46" s="39"/>
      <c r="U46" s="39"/>
      <c r="V46" s="27"/>
      <c r="W46" s="65"/>
      <c r="X46" s="17"/>
      <c r="Y46" s="67"/>
    </row>
    <row r="47" spans="1:25" s="11" customFormat="1" ht="165" customHeight="1" x14ac:dyDescent="0.25">
      <c r="A47" s="13">
        <v>39</v>
      </c>
      <c r="B47" s="63" t="s">
        <v>211</v>
      </c>
      <c r="C47" s="64" t="s">
        <v>28</v>
      </c>
      <c r="D47" s="64" t="s">
        <v>212</v>
      </c>
      <c r="E47" s="64" t="s">
        <v>30</v>
      </c>
      <c r="F47" s="64" t="s">
        <v>205</v>
      </c>
      <c r="G47" s="64" t="s">
        <v>36</v>
      </c>
      <c r="H47" s="41">
        <f t="shared" si="2"/>
        <v>55</v>
      </c>
      <c r="I47" s="39"/>
      <c r="J47" s="39"/>
      <c r="K47" s="39">
        <v>55</v>
      </c>
      <c r="L47" s="39"/>
      <c r="M47" s="39"/>
      <c r="N47" s="39"/>
      <c r="O47" s="65">
        <v>6</v>
      </c>
      <c r="P47" s="39">
        <f t="shared" si="3"/>
        <v>25.44</v>
      </c>
      <c r="Q47" s="39"/>
      <c r="R47" s="39"/>
      <c r="S47" s="39">
        <v>25.44</v>
      </c>
      <c r="T47" s="39"/>
      <c r="U47" s="39"/>
      <c r="V47" s="27"/>
      <c r="W47" s="65">
        <v>8</v>
      </c>
      <c r="X47" s="17"/>
      <c r="Y47" s="67"/>
    </row>
    <row r="48" spans="1:25" s="11" customFormat="1" ht="163.5" customHeight="1" x14ac:dyDescent="0.25">
      <c r="A48" s="13">
        <v>40</v>
      </c>
      <c r="B48" s="63" t="s">
        <v>213</v>
      </c>
      <c r="C48" s="64" t="s">
        <v>28</v>
      </c>
      <c r="D48" s="64" t="s">
        <v>214</v>
      </c>
      <c r="E48" s="64" t="s">
        <v>30</v>
      </c>
      <c r="F48" s="64" t="s">
        <v>215</v>
      </c>
      <c r="G48" s="64" t="s">
        <v>36</v>
      </c>
      <c r="H48" s="41">
        <f t="shared" si="2"/>
        <v>19.021000000000001</v>
      </c>
      <c r="I48" s="39"/>
      <c r="J48" s="39"/>
      <c r="K48" s="39">
        <v>19.021000000000001</v>
      </c>
      <c r="L48" s="39"/>
      <c r="M48" s="39"/>
      <c r="N48" s="39"/>
      <c r="O48" s="65"/>
      <c r="P48" s="39">
        <f t="shared" si="3"/>
        <v>0</v>
      </c>
      <c r="Q48" s="39"/>
      <c r="R48" s="39"/>
      <c r="S48" s="39"/>
      <c r="T48" s="39"/>
      <c r="U48" s="39"/>
      <c r="V48" s="27"/>
      <c r="W48" s="65"/>
      <c r="X48" s="17"/>
      <c r="Y48" s="67" t="s">
        <v>287</v>
      </c>
    </row>
    <row r="49" spans="1:25" s="11" customFormat="1" ht="144.75" customHeight="1" x14ac:dyDescent="0.25">
      <c r="A49" s="13">
        <v>41</v>
      </c>
      <c r="B49" s="63" t="s">
        <v>216</v>
      </c>
      <c r="C49" s="64" t="s">
        <v>28</v>
      </c>
      <c r="D49" s="64" t="s">
        <v>217</v>
      </c>
      <c r="E49" s="64" t="s">
        <v>30</v>
      </c>
      <c r="F49" s="64" t="s">
        <v>127</v>
      </c>
      <c r="G49" s="64" t="s">
        <v>37</v>
      </c>
      <c r="H49" s="41">
        <f t="shared" si="2"/>
        <v>20.347000000000001</v>
      </c>
      <c r="I49" s="39"/>
      <c r="J49" s="39"/>
      <c r="K49" s="39">
        <v>20.347000000000001</v>
      </c>
      <c r="L49" s="39"/>
      <c r="M49" s="39"/>
      <c r="N49" s="39"/>
      <c r="O49" s="65">
        <v>2</v>
      </c>
      <c r="P49" s="39">
        <f t="shared" si="3"/>
        <v>0</v>
      </c>
      <c r="Q49" s="39"/>
      <c r="R49" s="39"/>
      <c r="S49" s="39"/>
      <c r="T49" s="39"/>
      <c r="U49" s="39"/>
      <c r="V49" s="27"/>
      <c r="W49" s="65"/>
      <c r="X49" s="17"/>
      <c r="Y49" s="67" t="s">
        <v>297</v>
      </c>
    </row>
    <row r="50" spans="1:25" s="11" customFormat="1" ht="180" customHeight="1" x14ac:dyDescent="0.25">
      <c r="A50" s="13">
        <v>42</v>
      </c>
      <c r="B50" s="63" t="s">
        <v>218</v>
      </c>
      <c r="C50" s="64" t="s">
        <v>28</v>
      </c>
      <c r="D50" s="64" t="s">
        <v>219</v>
      </c>
      <c r="E50" s="64" t="s">
        <v>30</v>
      </c>
      <c r="F50" s="64" t="s">
        <v>55</v>
      </c>
      <c r="G50" s="64" t="s">
        <v>36</v>
      </c>
      <c r="H50" s="41">
        <f t="shared" si="2"/>
        <v>812.11199999999997</v>
      </c>
      <c r="I50" s="39"/>
      <c r="J50" s="39"/>
      <c r="K50" s="39">
        <v>812.11199999999997</v>
      </c>
      <c r="L50" s="39"/>
      <c r="M50" s="39"/>
      <c r="N50" s="39"/>
      <c r="O50" s="65"/>
      <c r="P50" s="39">
        <f t="shared" si="3"/>
        <v>134.53899999999999</v>
      </c>
      <c r="Q50" s="39"/>
      <c r="R50" s="39"/>
      <c r="S50" s="39">
        <v>134.53899999999999</v>
      </c>
      <c r="T50" s="39"/>
      <c r="U50" s="39"/>
      <c r="V50" s="27"/>
      <c r="W50" s="65"/>
      <c r="X50" s="17"/>
      <c r="Y50" s="67"/>
    </row>
    <row r="51" spans="1:25" s="11" customFormat="1" ht="144.75" customHeight="1" x14ac:dyDescent="0.25">
      <c r="A51" s="13">
        <v>43</v>
      </c>
      <c r="B51" s="63" t="s">
        <v>220</v>
      </c>
      <c r="C51" s="64" t="s">
        <v>28</v>
      </c>
      <c r="D51" s="64" t="s">
        <v>221</v>
      </c>
      <c r="E51" s="64" t="s">
        <v>30</v>
      </c>
      <c r="F51" s="64" t="s">
        <v>210</v>
      </c>
      <c r="G51" s="64" t="s">
        <v>36</v>
      </c>
      <c r="H51" s="41">
        <f t="shared" si="2"/>
        <v>75.033000000000001</v>
      </c>
      <c r="I51" s="39"/>
      <c r="J51" s="39"/>
      <c r="K51" s="39">
        <v>75.033000000000001</v>
      </c>
      <c r="L51" s="39"/>
      <c r="M51" s="39"/>
      <c r="N51" s="39"/>
      <c r="O51" s="65">
        <v>2</v>
      </c>
      <c r="P51" s="39">
        <f t="shared" si="3"/>
        <v>0</v>
      </c>
      <c r="Q51" s="39"/>
      <c r="R51" s="39"/>
      <c r="S51" s="39"/>
      <c r="T51" s="39"/>
      <c r="U51" s="39"/>
      <c r="V51" s="27"/>
      <c r="W51" s="65"/>
      <c r="X51" s="17"/>
      <c r="Y51" s="67"/>
    </row>
    <row r="52" spans="1:25" s="11" customFormat="1" ht="40.5" customHeight="1" x14ac:dyDescent="0.25">
      <c r="A52" s="97" t="s">
        <v>81</v>
      </c>
      <c r="B52" s="97"/>
      <c r="C52" s="97"/>
      <c r="D52" s="97"/>
      <c r="E52" s="97"/>
      <c r="F52" s="97"/>
      <c r="G52" s="97"/>
      <c r="H52" s="46">
        <f t="shared" ref="H52:Y52" si="4">SUM(H10:H51)</f>
        <v>8581.6819999999989</v>
      </c>
      <c r="I52" s="47">
        <f t="shared" si="4"/>
        <v>0</v>
      </c>
      <c r="J52" s="47">
        <f t="shared" si="4"/>
        <v>0</v>
      </c>
      <c r="K52" s="47">
        <f t="shared" si="4"/>
        <v>8581.6819999999989</v>
      </c>
      <c r="L52" s="47">
        <f t="shared" si="4"/>
        <v>24943.977999999999</v>
      </c>
      <c r="M52" s="47">
        <f t="shared" si="4"/>
        <v>0</v>
      </c>
      <c r="N52" s="47">
        <f t="shared" si="4"/>
        <v>0</v>
      </c>
      <c r="O52" s="48">
        <f t="shared" si="4"/>
        <v>238</v>
      </c>
      <c r="P52" s="47">
        <f t="shared" si="4"/>
        <v>10972.074000000001</v>
      </c>
      <c r="Q52" s="47">
        <f t="shared" si="4"/>
        <v>0</v>
      </c>
      <c r="R52" s="47">
        <f t="shared" si="4"/>
        <v>0</v>
      </c>
      <c r="S52" s="47">
        <f t="shared" si="4"/>
        <v>10972.074000000001</v>
      </c>
      <c r="T52" s="47">
        <f t="shared" si="4"/>
        <v>18294.934000000001</v>
      </c>
      <c r="U52" s="47">
        <f t="shared" si="4"/>
        <v>0</v>
      </c>
      <c r="V52" s="55">
        <f t="shared" si="4"/>
        <v>0</v>
      </c>
      <c r="W52" s="48">
        <f t="shared" si="4"/>
        <v>163</v>
      </c>
      <c r="X52" s="10">
        <f t="shared" si="4"/>
        <v>100</v>
      </c>
      <c r="Y52" s="15">
        <f t="shared" si="4"/>
        <v>0</v>
      </c>
    </row>
    <row r="53" spans="1:25" s="11" customFormat="1" ht="20.25" customHeight="1" x14ac:dyDescent="0.25">
      <c r="A53" s="98" t="s">
        <v>9</v>
      </c>
      <c r="B53" s="98"/>
      <c r="C53" s="98"/>
      <c r="D53" s="98"/>
      <c r="E53" s="98"/>
      <c r="F53" s="98"/>
      <c r="G53" s="98"/>
      <c r="H53" s="52">
        <f>H51+H50+H48+H47+H46+H45+H44+H43+H42+H40+H39+H38+H37+H36+H29+H28+H27+H25+H58</f>
        <v>3896.4049999999997</v>
      </c>
      <c r="I53" s="51">
        <f t="shared" ref="I53:W53" si="5">I51+I50+I48+I47+I46+I45+I44+I43+I42+I40+I39+I38+I37+I36+I29+I28+I27+I25+I58</f>
        <v>0</v>
      </c>
      <c r="J53" s="51">
        <f t="shared" si="5"/>
        <v>0</v>
      </c>
      <c r="K53" s="51">
        <f t="shared" si="5"/>
        <v>3896.4049999999997</v>
      </c>
      <c r="L53" s="51">
        <f t="shared" si="5"/>
        <v>2043.3780000000002</v>
      </c>
      <c r="M53" s="51">
        <f t="shared" si="5"/>
        <v>0</v>
      </c>
      <c r="N53" s="51">
        <f t="shared" si="5"/>
        <v>0</v>
      </c>
      <c r="O53" s="56">
        <f t="shared" si="5"/>
        <v>233</v>
      </c>
      <c r="P53" s="51">
        <f t="shared" si="5"/>
        <v>7787.058</v>
      </c>
      <c r="Q53" s="51">
        <f t="shared" si="5"/>
        <v>0</v>
      </c>
      <c r="R53" s="51">
        <f t="shared" si="5"/>
        <v>0</v>
      </c>
      <c r="S53" s="51">
        <f t="shared" si="5"/>
        <v>7787.058</v>
      </c>
      <c r="T53" s="51">
        <f t="shared" si="5"/>
        <v>0</v>
      </c>
      <c r="U53" s="51">
        <f t="shared" si="5"/>
        <v>0</v>
      </c>
      <c r="V53" s="57">
        <f t="shared" si="5"/>
        <v>0</v>
      </c>
      <c r="W53" s="56">
        <f t="shared" si="5"/>
        <v>76</v>
      </c>
      <c r="X53" s="10"/>
      <c r="Y53" s="15"/>
    </row>
    <row r="54" spans="1:25" s="11" customFormat="1" ht="35.25" customHeight="1" x14ac:dyDescent="0.25">
      <c r="A54" s="108" t="s">
        <v>82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</row>
    <row r="55" spans="1:25" s="11" customFormat="1" ht="81.75" customHeight="1" x14ac:dyDescent="0.25">
      <c r="A55" s="13">
        <v>44</v>
      </c>
      <c r="B55" s="63" t="s">
        <v>83</v>
      </c>
      <c r="C55" s="21" t="s">
        <v>28</v>
      </c>
      <c r="D55" s="21" t="s">
        <v>84</v>
      </c>
      <c r="E55" s="21" t="s">
        <v>30</v>
      </c>
      <c r="F55" s="21" t="s">
        <v>85</v>
      </c>
      <c r="G55" s="21" t="s">
        <v>37</v>
      </c>
      <c r="H55" s="41">
        <f>SUM(I55:K55)</f>
        <v>16.515000000000001</v>
      </c>
      <c r="I55" s="39"/>
      <c r="J55" s="39"/>
      <c r="K55" s="39">
        <v>16.515000000000001</v>
      </c>
      <c r="L55" s="39"/>
      <c r="M55" s="39"/>
      <c r="N55" s="39"/>
      <c r="O55" s="39"/>
      <c r="P55" s="39">
        <f t="shared" ref="P55:P57" si="6">SUM(Q55:S55)</f>
        <v>14.641999999999999</v>
      </c>
      <c r="Q55" s="39"/>
      <c r="R55" s="39"/>
      <c r="S55" s="39">
        <v>14.641999999999999</v>
      </c>
      <c r="T55" s="27"/>
      <c r="U55" s="27"/>
      <c r="V55" s="27"/>
      <c r="W55" s="22"/>
      <c r="X55" s="10">
        <v>100</v>
      </c>
      <c r="Y55" s="18"/>
    </row>
    <row r="56" spans="1:25" s="11" customFormat="1" ht="67.5" customHeight="1" x14ac:dyDescent="0.25">
      <c r="A56" s="14" t="s">
        <v>248</v>
      </c>
      <c r="B56" s="81" t="s">
        <v>132</v>
      </c>
      <c r="C56" s="21" t="s">
        <v>28</v>
      </c>
      <c r="D56" s="22" t="s">
        <v>133</v>
      </c>
      <c r="E56" s="21" t="s">
        <v>30</v>
      </c>
      <c r="F56" s="21" t="s">
        <v>134</v>
      </c>
      <c r="G56" s="22" t="s">
        <v>35</v>
      </c>
      <c r="H56" s="41">
        <f t="shared" ref="H56:H57" si="7">SUM(I56:K56)</f>
        <v>683.27</v>
      </c>
      <c r="I56" s="41"/>
      <c r="J56" s="41"/>
      <c r="K56" s="41">
        <v>683.27</v>
      </c>
      <c r="L56" s="41">
        <v>91.16</v>
      </c>
      <c r="M56" s="41"/>
      <c r="N56" s="41">
        <v>2320.8200000000002</v>
      </c>
      <c r="O56" s="41"/>
      <c r="P56" s="41">
        <f t="shared" si="6"/>
        <v>552.89</v>
      </c>
      <c r="Q56" s="41"/>
      <c r="R56" s="41"/>
      <c r="S56" s="41">
        <v>552.89</v>
      </c>
      <c r="T56" s="26">
        <v>64.89</v>
      </c>
      <c r="U56" s="26"/>
      <c r="V56" s="26">
        <v>2288.4699999999998</v>
      </c>
      <c r="W56" s="26">
        <v>9</v>
      </c>
      <c r="X56" s="10"/>
      <c r="Y56" s="25"/>
    </row>
    <row r="57" spans="1:25" s="11" customFormat="1" ht="141.75" customHeight="1" x14ac:dyDescent="0.25">
      <c r="A57" s="14" t="s">
        <v>293</v>
      </c>
      <c r="B57" s="82" t="s">
        <v>225</v>
      </c>
      <c r="C57" s="69" t="s">
        <v>28</v>
      </c>
      <c r="D57" s="68" t="s">
        <v>289</v>
      </c>
      <c r="E57" s="69" t="s">
        <v>30</v>
      </c>
      <c r="F57" s="69" t="s">
        <v>226</v>
      </c>
      <c r="G57" s="68" t="s">
        <v>37</v>
      </c>
      <c r="H57" s="41">
        <f t="shared" si="7"/>
        <v>1970.68</v>
      </c>
      <c r="I57" s="41"/>
      <c r="J57" s="41"/>
      <c r="K57" s="41">
        <v>1970.68</v>
      </c>
      <c r="L57" s="41"/>
      <c r="M57" s="41"/>
      <c r="N57" s="41"/>
      <c r="O57" s="41"/>
      <c r="P57" s="41">
        <f t="shared" si="6"/>
        <v>2073.83</v>
      </c>
      <c r="Q57" s="41"/>
      <c r="R57" s="41"/>
      <c r="S57" s="41">
        <v>2073.83</v>
      </c>
      <c r="T57" s="26"/>
      <c r="U57" s="26"/>
      <c r="V57" s="26"/>
      <c r="W57" s="26"/>
      <c r="X57" s="10"/>
      <c r="Y57" s="19" t="s">
        <v>290</v>
      </c>
    </row>
    <row r="58" spans="1:25" s="11" customFormat="1" ht="117" customHeight="1" x14ac:dyDescent="0.25">
      <c r="A58" s="13">
        <v>47</v>
      </c>
      <c r="B58" s="15" t="s">
        <v>51</v>
      </c>
      <c r="C58" s="15" t="s">
        <v>28</v>
      </c>
      <c r="D58" s="15" t="s">
        <v>52</v>
      </c>
      <c r="E58" s="15" t="s">
        <v>30</v>
      </c>
      <c r="F58" s="15" t="s">
        <v>53</v>
      </c>
      <c r="G58" s="15" t="s">
        <v>32</v>
      </c>
      <c r="H58" s="41">
        <f>SUM(I58:K58)</f>
        <v>19.213999999999999</v>
      </c>
      <c r="I58" s="39"/>
      <c r="J58" s="39"/>
      <c r="K58" s="39">
        <v>19.213999999999999</v>
      </c>
      <c r="L58" s="39">
        <v>690.9</v>
      </c>
      <c r="M58" s="39"/>
      <c r="N58" s="39"/>
      <c r="O58" s="22">
        <v>30</v>
      </c>
      <c r="P58" s="39">
        <f>SUM(Q58:S58)</f>
        <v>35.253999999999998</v>
      </c>
      <c r="Q58" s="39"/>
      <c r="R58" s="39"/>
      <c r="S58" s="39">
        <v>35.253999999999998</v>
      </c>
      <c r="T58" s="39"/>
      <c r="U58" s="39"/>
      <c r="V58" s="27"/>
      <c r="W58" s="22"/>
      <c r="X58" s="10"/>
      <c r="Y58" s="15"/>
    </row>
    <row r="59" spans="1:25" s="11" customFormat="1" ht="69" customHeight="1" x14ac:dyDescent="0.25">
      <c r="A59" s="97" t="s">
        <v>87</v>
      </c>
      <c r="B59" s="97"/>
      <c r="C59" s="97"/>
      <c r="D59" s="97"/>
      <c r="E59" s="97"/>
      <c r="F59" s="97"/>
      <c r="G59" s="97"/>
      <c r="H59" s="42">
        <f>SUM(H55:H58)</f>
        <v>2689.6790000000001</v>
      </c>
      <c r="I59" s="40">
        <f t="shared" ref="I59:W59" si="8">SUM(I55:I58)</f>
        <v>0</v>
      </c>
      <c r="J59" s="40">
        <f t="shared" si="8"/>
        <v>0</v>
      </c>
      <c r="K59" s="40">
        <f t="shared" si="8"/>
        <v>2689.6790000000001</v>
      </c>
      <c r="L59" s="40">
        <f t="shared" si="8"/>
        <v>782.06</v>
      </c>
      <c r="M59" s="40">
        <f t="shared" si="8"/>
        <v>0</v>
      </c>
      <c r="N59" s="40">
        <f t="shared" si="8"/>
        <v>2320.8200000000002</v>
      </c>
      <c r="O59" s="28">
        <f t="shared" si="8"/>
        <v>30</v>
      </c>
      <c r="P59" s="40">
        <f t="shared" si="8"/>
        <v>2676.616</v>
      </c>
      <c r="Q59" s="40">
        <f t="shared" si="8"/>
        <v>0</v>
      </c>
      <c r="R59" s="40">
        <f t="shared" si="8"/>
        <v>0</v>
      </c>
      <c r="S59" s="43">
        <f t="shared" si="8"/>
        <v>2676.616</v>
      </c>
      <c r="T59" s="40">
        <f t="shared" si="8"/>
        <v>64.89</v>
      </c>
      <c r="U59" s="40">
        <f t="shared" si="8"/>
        <v>0</v>
      </c>
      <c r="V59" s="40">
        <f t="shared" si="8"/>
        <v>2288.4699999999998</v>
      </c>
      <c r="W59" s="28">
        <f t="shared" si="8"/>
        <v>9</v>
      </c>
      <c r="X59" s="10"/>
      <c r="Y59" s="18"/>
    </row>
    <row r="60" spans="1:25" s="11" customFormat="1" ht="25.5" customHeight="1" x14ac:dyDescent="0.25">
      <c r="A60" s="98" t="s">
        <v>9</v>
      </c>
      <c r="B60" s="98"/>
      <c r="C60" s="98"/>
      <c r="D60" s="98"/>
      <c r="E60" s="98"/>
      <c r="F60" s="98"/>
      <c r="G60" s="98"/>
      <c r="H60" s="26">
        <f>H58</f>
        <v>19.213999999999999</v>
      </c>
      <c r="I60" s="27">
        <f t="shared" ref="I60:W60" si="9">I58</f>
        <v>0</v>
      </c>
      <c r="J60" s="27">
        <f t="shared" si="9"/>
        <v>0</v>
      </c>
      <c r="K60" s="27">
        <f t="shared" si="9"/>
        <v>19.213999999999999</v>
      </c>
      <c r="L60" s="27">
        <f t="shared" si="9"/>
        <v>690.9</v>
      </c>
      <c r="M60" s="27">
        <f t="shared" si="9"/>
        <v>0</v>
      </c>
      <c r="N60" s="27">
        <f t="shared" si="9"/>
        <v>0</v>
      </c>
      <c r="O60" s="22">
        <f t="shared" si="9"/>
        <v>30</v>
      </c>
      <c r="P60" s="22">
        <f t="shared" si="9"/>
        <v>35.253999999999998</v>
      </c>
      <c r="Q60" s="22">
        <f t="shared" si="9"/>
        <v>0</v>
      </c>
      <c r="R60" s="22">
        <f t="shared" si="9"/>
        <v>0</v>
      </c>
      <c r="S60" s="22">
        <f t="shared" si="9"/>
        <v>35.253999999999998</v>
      </c>
      <c r="T60" s="27">
        <f t="shared" si="9"/>
        <v>0</v>
      </c>
      <c r="U60" s="27">
        <f t="shared" si="9"/>
        <v>0</v>
      </c>
      <c r="V60" s="27">
        <f t="shared" si="9"/>
        <v>0</v>
      </c>
      <c r="W60" s="22">
        <f t="shared" si="9"/>
        <v>0</v>
      </c>
      <c r="X60" s="10"/>
      <c r="Y60" s="18"/>
    </row>
    <row r="61" spans="1:25" s="11" customFormat="1" ht="35.25" customHeight="1" x14ac:dyDescent="0.25">
      <c r="A61" s="108" t="s">
        <v>88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</row>
    <row r="62" spans="1:25" s="11" customFormat="1" ht="130.5" customHeight="1" x14ac:dyDescent="0.25">
      <c r="A62" s="23">
        <v>48</v>
      </c>
      <c r="B62" s="21" t="s">
        <v>230</v>
      </c>
      <c r="C62" s="21" t="s">
        <v>28</v>
      </c>
      <c r="D62" s="21" t="s">
        <v>139</v>
      </c>
      <c r="E62" s="21" t="s">
        <v>30</v>
      </c>
      <c r="F62" s="25" t="s">
        <v>86</v>
      </c>
      <c r="G62" s="21" t="s">
        <v>36</v>
      </c>
      <c r="H62" s="41">
        <f t="shared" ref="H62" si="10">SUM(I62:K62)</f>
        <v>306.81599999999997</v>
      </c>
      <c r="I62" s="39"/>
      <c r="J62" s="39"/>
      <c r="K62" s="39">
        <v>306.81599999999997</v>
      </c>
      <c r="L62" s="27"/>
      <c r="M62" s="27"/>
      <c r="N62" s="27"/>
      <c r="O62" s="22"/>
      <c r="P62" s="39">
        <f t="shared" ref="P62" si="11">SUM(Q62:S62)</f>
        <v>295.62900000000002</v>
      </c>
      <c r="Q62" s="22"/>
      <c r="R62" s="22"/>
      <c r="S62" s="22">
        <v>295.62900000000002</v>
      </c>
      <c r="T62" s="27"/>
      <c r="U62" s="27"/>
      <c r="V62" s="27"/>
      <c r="W62" s="22"/>
      <c r="X62" s="21"/>
      <c r="Y62" s="21"/>
    </row>
    <row r="63" spans="1:25" s="11" customFormat="1" ht="120.75" customHeight="1" x14ac:dyDescent="0.25">
      <c r="A63" s="23">
        <v>49</v>
      </c>
      <c r="B63" s="21" t="s">
        <v>231</v>
      </c>
      <c r="C63" s="21" t="s">
        <v>28</v>
      </c>
      <c r="D63" s="21" t="s">
        <v>139</v>
      </c>
      <c r="E63" s="21" t="s">
        <v>30</v>
      </c>
      <c r="F63" s="25" t="s">
        <v>86</v>
      </c>
      <c r="G63" s="21" t="s">
        <v>36</v>
      </c>
      <c r="H63" s="41">
        <f t="shared" ref="H63:H66" si="12">SUM(I63:K63)</f>
        <v>203.00399999999999</v>
      </c>
      <c r="I63" s="39"/>
      <c r="J63" s="39"/>
      <c r="K63" s="39">
        <v>203.00399999999999</v>
      </c>
      <c r="L63" s="39"/>
      <c r="M63" s="39"/>
      <c r="N63" s="39"/>
      <c r="O63" s="22"/>
      <c r="P63" s="39">
        <f t="shared" ref="P63:P66" si="13">SUM(Q63:S63)</f>
        <v>243.68299999999999</v>
      </c>
      <c r="Q63" s="22"/>
      <c r="R63" s="22"/>
      <c r="S63" s="22">
        <v>243.68299999999999</v>
      </c>
      <c r="T63" s="27"/>
      <c r="U63" s="27"/>
      <c r="V63" s="27"/>
      <c r="W63" s="22"/>
      <c r="X63" s="21"/>
      <c r="Y63" s="21"/>
    </row>
    <row r="64" spans="1:25" s="11" customFormat="1" ht="138.75" customHeight="1" x14ac:dyDescent="0.25">
      <c r="A64" s="23">
        <v>50</v>
      </c>
      <c r="B64" s="21" t="s">
        <v>96</v>
      </c>
      <c r="C64" s="21" t="s">
        <v>28</v>
      </c>
      <c r="D64" s="21" t="s">
        <v>97</v>
      </c>
      <c r="E64" s="21" t="s">
        <v>30</v>
      </c>
      <c r="F64" s="25" t="s">
        <v>98</v>
      </c>
      <c r="G64" s="21" t="s">
        <v>37</v>
      </c>
      <c r="H64" s="41">
        <f t="shared" si="12"/>
        <v>277</v>
      </c>
      <c r="I64" s="39"/>
      <c r="J64" s="39"/>
      <c r="K64" s="39">
        <v>277</v>
      </c>
      <c r="L64" s="27"/>
      <c r="M64" s="27"/>
      <c r="N64" s="27"/>
      <c r="O64" s="22"/>
      <c r="P64" s="39">
        <f t="shared" si="13"/>
        <v>119.83</v>
      </c>
      <c r="Q64" s="39"/>
      <c r="R64" s="39"/>
      <c r="S64" s="39">
        <v>119.83</v>
      </c>
      <c r="T64" s="39"/>
      <c r="U64" s="27"/>
      <c r="V64" s="27"/>
      <c r="W64" s="22">
        <v>1</v>
      </c>
      <c r="X64" s="21"/>
      <c r="Y64" s="19" t="s">
        <v>237</v>
      </c>
    </row>
    <row r="65" spans="1:25" s="11" customFormat="1" ht="138.75" customHeight="1" x14ac:dyDescent="0.25">
      <c r="A65" s="78">
        <v>51</v>
      </c>
      <c r="B65" s="63" t="s">
        <v>263</v>
      </c>
      <c r="C65" s="77" t="s">
        <v>28</v>
      </c>
      <c r="D65" s="77" t="s">
        <v>264</v>
      </c>
      <c r="E65" s="77" t="s">
        <v>30</v>
      </c>
      <c r="F65" s="77" t="s">
        <v>86</v>
      </c>
      <c r="G65" s="77" t="s">
        <v>35</v>
      </c>
      <c r="H65" s="41">
        <f t="shared" si="12"/>
        <v>984.52200000000005</v>
      </c>
      <c r="I65" s="39"/>
      <c r="J65" s="39"/>
      <c r="K65" s="39">
        <v>984.52200000000005</v>
      </c>
      <c r="L65" s="27"/>
      <c r="M65" s="27"/>
      <c r="N65" s="27"/>
      <c r="O65" s="76"/>
      <c r="P65" s="39">
        <f t="shared" si="13"/>
        <v>0</v>
      </c>
      <c r="Q65" s="39"/>
      <c r="R65" s="39"/>
      <c r="S65" s="39"/>
      <c r="T65" s="39"/>
      <c r="U65" s="27"/>
      <c r="V65" s="27"/>
      <c r="W65" s="76"/>
      <c r="X65" s="77"/>
      <c r="Y65" s="19"/>
    </row>
    <row r="66" spans="1:25" s="11" customFormat="1" ht="123" customHeight="1" x14ac:dyDescent="0.25">
      <c r="A66" s="78">
        <v>52</v>
      </c>
      <c r="B66" s="63" t="s">
        <v>281</v>
      </c>
      <c r="C66" s="77" t="s">
        <v>28</v>
      </c>
      <c r="D66" s="77" t="s">
        <v>282</v>
      </c>
      <c r="E66" s="77" t="s">
        <v>30</v>
      </c>
      <c r="F66" s="29" t="s">
        <v>283</v>
      </c>
      <c r="G66" s="77" t="s">
        <v>35</v>
      </c>
      <c r="H66" s="41">
        <f t="shared" si="12"/>
        <v>734.42100000000005</v>
      </c>
      <c r="I66" s="39"/>
      <c r="J66" s="39"/>
      <c r="K66" s="39">
        <v>734.42100000000005</v>
      </c>
      <c r="L66" s="27"/>
      <c r="M66" s="27"/>
      <c r="N66" s="27"/>
      <c r="O66" s="76"/>
      <c r="P66" s="39">
        <f t="shared" si="13"/>
        <v>0</v>
      </c>
      <c r="Q66" s="39"/>
      <c r="R66" s="39"/>
      <c r="S66" s="39"/>
      <c r="T66" s="39"/>
      <c r="U66" s="27"/>
      <c r="V66" s="27"/>
      <c r="W66" s="76"/>
      <c r="X66" s="77"/>
      <c r="Y66" s="19"/>
    </row>
    <row r="67" spans="1:25" s="11" customFormat="1" ht="30.75" customHeight="1" x14ac:dyDescent="0.25">
      <c r="A67" s="113" t="s">
        <v>99</v>
      </c>
      <c r="B67" s="113"/>
      <c r="C67" s="113"/>
      <c r="D67" s="113"/>
      <c r="E67" s="113"/>
      <c r="F67" s="113"/>
      <c r="G67" s="113"/>
      <c r="H67" s="46">
        <f>SUM(H62:H66)</f>
        <v>2505.7629999999999</v>
      </c>
      <c r="I67" s="47">
        <f t="shared" ref="I67:W67" si="14">SUM(I62:I66)</f>
        <v>0</v>
      </c>
      <c r="J67" s="47">
        <f t="shared" si="14"/>
        <v>0</v>
      </c>
      <c r="K67" s="47">
        <f t="shared" si="14"/>
        <v>2505.7629999999999</v>
      </c>
      <c r="L67" s="47">
        <f t="shared" si="14"/>
        <v>0</v>
      </c>
      <c r="M67" s="47">
        <f t="shared" si="14"/>
        <v>0</v>
      </c>
      <c r="N67" s="47">
        <f t="shared" si="14"/>
        <v>0</v>
      </c>
      <c r="O67" s="48">
        <f t="shared" si="14"/>
        <v>0</v>
      </c>
      <c r="P67" s="47">
        <f t="shared" si="14"/>
        <v>659.14200000000005</v>
      </c>
      <c r="Q67" s="47">
        <f t="shared" si="14"/>
        <v>0</v>
      </c>
      <c r="R67" s="47">
        <f t="shared" si="14"/>
        <v>0</v>
      </c>
      <c r="S67" s="47">
        <f t="shared" si="14"/>
        <v>659.14200000000005</v>
      </c>
      <c r="T67" s="47">
        <f t="shared" si="14"/>
        <v>0</v>
      </c>
      <c r="U67" s="47">
        <f t="shared" si="14"/>
        <v>0</v>
      </c>
      <c r="V67" s="47">
        <f t="shared" si="14"/>
        <v>0</v>
      </c>
      <c r="W67" s="48">
        <f t="shared" si="14"/>
        <v>1</v>
      </c>
      <c r="X67" s="21"/>
      <c r="Y67" s="21"/>
    </row>
    <row r="68" spans="1:25" s="11" customFormat="1" ht="25.5" customHeight="1" x14ac:dyDescent="0.25">
      <c r="A68" s="98" t="s">
        <v>9</v>
      </c>
      <c r="B68" s="98"/>
      <c r="C68" s="98"/>
      <c r="D68" s="98"/>
      <c r="E68" s="98"/>
      <c r="F68" s="98"/>
      <c r="G68" s="98"/>
      <c r="H68" s="41">
        <f>H63+H62</f>
        <v>509.81999999999994</v>
      </c>
      <c r="I68" s="39">
        <f>I63+I62</f>
        <v>0</v>
      </c>
      <c r="J68" s="39">
        <f t="shared" ref="J68:W68" si="15">J63+J62</f>
        <v>0</v>
      </c>
      <c r="K68" s="39">
        <f t="shared" si="15"/>
        <v>509.81999999999994</v>
      </c>
      <c r="L68" s="39">
        <f t="shared" si="15"/>
        <v>0</v>
      </c>
      <c r="M68" s="39">
        <f t="shared" si="15"/>
        <v>0</v>
      </c>
      <c r="N68" s="39">
        <f t="shared" si="15"/>
        <v>0</v>
      </c>
      <c r="O68" s="22">
        <f t="shared" si="15"/>
        <v>0</v>
      </c>
      <c r="P68" s="39">
        <f t="shared" si="15"/>
        <v>539.31200000000001</v>
      </c>
      <c r="Q68" s="39">
        <f t="shared" si="15"/>
        <v>0</v>
      </c>
      <c r="R68" s="39">
        <f t="shared" si="15"/>
        <v>0</v>
      </c>
      <c r="S68" s="39">
        <f t="shared" si="15"/>
        <v>539.31200000000001</v>
      </c>
      <c r="T68" s="39">
        <f t="shared" si="15"/>
        <v>0</v>
      </c>
      <c r="U68" s="39">
        <f t="shared" si="15"/>
        <v>0</v>
      </c>
      <c r="V68" s="39">
        <f t="shared" si="15"/>
        <v>0</v>
      </c>
      <c r="W68" s="22">
        <f t="shared" si="15"/>
        <v>0</v>
      </c>
      <c r="X68" s="21"/>
      <c r="Y68" s="21"/>
    </row>
    <row r="69" spans="1:25" s="11" customFormat="1" ht="26.25" customHeight="1" x14ac:dyDescent="0.25">
      <c r="A69" s="112" t="s">
        <v>100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</row>
    <row r="70" spans="1:25" s="11" customFormat="1" ht="117" customHeight="1" x14ac:dyDescent="0.25">
      <c r="A70" s="23">
        <v>53</v>
      </c>
      <c r="B70" s="63" t="s">
        <v>143</v>
      </c>
      <c r="C70" s="21" t="s">
        <v>28</v>
      </c>
      <c r="D70" s="21" t="s">
        <v>144</v>
      </c>
      <c r="E70" s="21" t="s">
        <v>30</v>
      </c>
      <c r="F70" s="21" t="s">
        <v>145</v>
      </c>
      <c r="G70" s="21" t="s">
        <v>36</v>
      </c>
      <c r="H70" s="41">
        <f t="shared" ref="H70" si="16">SUM(I70:K70)</f>
        <v>24.375</v>
      </c>
      <c r="I70" s="27"/>
      <c r="J70" s="27"/>
      <c r="K70" s="22">
        <v>24.375</v>
      </c>
      <c r="L70" s="27"/>
      <c r="M70" s="27"/>
      <c r="N70" s="27"/>
      <c r="O70" s="22"/>
      <c r="P70" s="39">
        <f t="shared" ref="P70" si="17">SUM(Q70:S70)</f>
        <v>0</v>
      </c>
      <c r="Q70" s="22"/>
      <c r="R70" s="22"/>
      <c r="S70" s="22"/>
      <c r="T70" s="27"/>
      <c r="U70" s="27"/>
      <c r="V70" s="27"/>
      <c r="W70" s="22"/>
      <c r="X70" s="21"/>
      <c r="Y70" s="21"/>
    </row>
    <row r="71" spans="1:25" s="11" customFormat="1" ht="195" customHeight="1" x14ac:dyDescent="0.25">
      <c r="A71" s="13">
        <v>54</v>
      </c>
      <c r="B71" s="63" t="s">
        <v>130</v>
      </c>
      <c r="C71" s="35" t="s">
        <v>28</v>
      </c>
      <c r="D71" s="35" t="s">
        <v>174</v>
      </c>
      <c r="E71" s="35" t="s">
        <v>30</v>
      </c>
      <c r="F71" s="35" t="s">
        <v>131</v>
      </c>
      <c r="G71" s="35" t="s">
        <v>36</v>
      </c>
      <c r="H71" s="41">
        <f>SUM(I71:K71)</f>
        <v>167.619</v>
      </c>
      <c r="I71" s="39"/>
      <c r="J71" s="39"/>
      <c r="K71" s="39">
        <v>167.619</v>
      </c>
      <c r="L71" s="39"/>
      <c r="M71" s="39"/>
      <c r="N71" s="39"/>
      <c r="O71" s="33">
        <v>5</v>
      </c>
      <c r="P71" s="39">
        <f>SUM(Q71:S71)</f>
        <v>15.609</v>
      </c>
      <c r="Q71" s="39"/>
      <c r="R71" s="39"/>
      <c r="S71" s="39">
        <v>15.609</v>
      </c>
      <c r="T71" s="39"/>
      <c r="U71" s="39"/>
      <c r="V71" s="27"/>
      <c r="W71" s="33"/>
      <c r="X71" s="17"/>
      <c r="Y71" s="86" t="s">
        <v>299</v>
      </c>
    </row>
    <row r="72" spans="1:25" s="11" customFormat="1" ht="163.5" customHeight="1" x14ac:dyDescent="0.25">
      <c r="A72" s="13">
        <v>55</v>
      </c>
      <c r="B72" s="63" t="s">
        <v>222</v>
      </c>
      <c r="C72" s="64" t="s">
        <v>28</v>
      </c>
      <c r="D72" s="64" t="s">
        <v>223</v>
      </c>
      <c r="E72" s="64" t="s">
        <v>30</v>
      </c>
      <c r="F72" s="87" t="s">
        <v>224</v>
      </c>
      <c r="G72" s="64" t="s">
        <v>32</v>
      </c>
      <c r="H72" s="41">
        <f>SUM(I72:K72)</f>
        <v>3.8149999999999999</v>
      </c>
      <c r="I72" s="39"/>
      <c r="J72" s="39"/>
      <c r="K72" s="39">
        <v>3.8149999999999999</v>
      </c>
      <c r="L72" s="39"/>
      <c r="M72" s="39"/>
      <c r="N72" s="39"/>
      <c r="O72" s="65">
        <v>2</v>
      </c>
      <c r="P72" s="39">
        <f>SUM(Q72:S72)</f>
        <v>0</v>
      </c>
      <c r="Q72" s="39"/>
      <c r="R72" s="39"/>
      <c r="S72" s="39"/>
      <c r="T72" s="39"/>
      <c r="U72" s="39"/>
      <c r="V72" s="27"/>
      <c r="W72" s="65"/>
      <c r="X72" s="10"/>
      <c r="Y72" s="64"/>
    </row>
    <row r="73" spans="1:25" s="11" customFormat="1" ht="45.75" customHeight="1" x14ac:dyDescent="0.25">
      <c r="A73" s="97" t="s">
        <v>101</v>
      </c>
      <c r="B73" s="97"/>
      <c r="C73" s="97"/>
      <c r="D73" s="97"/>
      <c r="E73" s="97"/>
      <c r="F73" s="97"/>
      <c r="G73" s="97"/>
      <c r="H73" s="42">
        <f>SUM(H70:H72)</f>
        <v>195.809</v>
      </c>
      <c r="I73" s="40">
        <f t="shared" ref="I73:W73" si="18">SUM(I70:I72)</f>
        <v>0</v>
      </c>
      <c r="J73" s="40">
        <f t="shared" si="18"/>
        <v>0</v>
      </c>
      <c r="K73" s="40">
        <f t="shared" si="18"/>
        <v>195.809</v>
      </c>
      <c r="L73" s="40">
        <f t="shared" si="18"/>
        <v>0</v>
      </c>
      <c r="M73" s="40">
        <f t="shared" si="18"/>
        <v>0</v>
      </c>
      <c r="N73" s="40">
        <f t="shared" si="18"/>
        <v>0</v>
      </c>
      <c r="O73" s="28">
        <f t="shared" si="18"/>
        <v>7</v>
      </c>
      <c r="P73" s="40">
        <f t="shared" si="18"/>
        <v>15.609</v>
      </c>
      <c r="Q73" s="40">
        <f t="shared" si="18"/>
        <v>0</v>
      </c>
      <c r="R73" s="40">
        <f t="shared" si="18"/>
        <v>0</v>
      </c>
      <c r="S73" s="40">
        <f t="shared" si="18"/>
        <v>15.609</v>
      </c>
      <c r="T73" s="40">
        <f t="shared" si="18"/>
        <v>0</v>
      </c>
      <c r="U73" s="40">
        <f t="shared" si="18"/>
        <v>0</v>
      </c>
      <c r="V73" s="40">
        <f t="shared" si="18"/>
        <v>0</v>
      </c>
      <c r="W73" s="28">
        <f t="shared" si="18"/>
        <v>0</v>
      </c>
      <c r="X73" s="10"/>
      <c r="Y73" s="18"/>
    </row>
    <row r="74" spans="1:25" s="11" customFormat="1" ht="30.75" customHeight="1" x14ac:dyDescent="0.25">
      <c r="A74" s="98" t="s">
        <v>9</v>
      </c>
      <c r="B74" s="98"/>
      <c r="C74" s="98"/>
      <c r="D74" s="98"/>
      <c r="E74" s="98"/>
      <c r="F74" s="98"/>
      <c r="G74" s="98"/>
      <c r="H74" s="41">
        <f>H72+H71+H70</f>
        <v>195.809</v>
      </c>
      <c r="I74" s="39">
        <f t="shared" ref="I74:W74" si="19">I72+I71+I70</f>
        <v>0</v>
      </c>
      <c r="J74" s="39">
        <f t="shared" si="19"/>
        <v>0</v>
      </c>
      <c r="K74" s="39">
        <f t="shared" si="19"/>
        <v>195.809</v>
      </c>
      <c r="L74" s="39">
        <f t="shared" si="19"/>
        <v>0</v>
      </c>
      <c r="M74" s="39">
        <f t="shared" si="19"/>
        <v>0</v>
      </c>
      <c r="N74" s="39">
        <f t="shared" si="19"/>
        <v>0</v>
      </c>
      <c r="O74" s="22">
        <f t="shared" si="19"/>
        <v>7</v>
      </c>
      <c r="P74" s="39">
        <f t="shared" si="19"/>
        <v>15.609</v>
      </c>
      <c r="Q74" s="39">
        <f t="shared" si="19"/>
        <v>0</v>
      </c>
      <c r="R74" s="39">
        <f t="shared" si="19"/>
        <v>0</v>
      </c>
      <c r="S74" s="39">
        <f t="shared" si="19"/>
        <v>15.609</v>
      </c>
      <c r="T74" s="39">
        <f t="shared" si="19"/>
        <v>0</v>
      </c>
      <c r="U74" s="39">
        <f t="shared" si="19"/>
        <v>0</v>
      </c>
      <c r="V74" s="39">
        <f t="shared" si="19"/>
        <v>0</v>
      </c>
      <c r="W74" s="22">
        <f t="shared" si="19"/>
        <v>0</v>
      </c>
      <c r="X74" s="10"/>
      <c r="Y74" s="18"/>
    </row>
    <row r="75" spans="1:25" s="11" customFormat="1" ht="30.75" customHeight="1" x14ac:dyDescent="0.25">
      <c r="A75" s="107" t="s">
        <v>234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</row>
    <row r="76" spans="1:25" s="11" customFormat="1" ht="171.75" customHeight="1" x14ac:dyDescent="0.25">
      <c r="A76" s="23">
        <v>56</v>
      </c>
      <c r="B76" s="63" t="s">
        <v>232</v>
      </c>
      <c r="C76" s="21" t="s">
        <v>28</v>
      </c>
      <c r="D76" s="21" t="s">
        <v>94</v>
      </c>
      <c r="E76" s="21" t="s">
        <v>30</v>
      </c>
      <c r="F76" s="25" t="s">
        <v>95</v>
      </c>
      <c r="G76" s="21" t="s">
        <v>37</v>
      </c>
      <c r="H76" s="41">
        <f t="shared" ref="H76:H83" si="20">SUM(I76:K76)</f>
        <v>100.979</v>
      </c>
      <c r="I76" s="39">
        <v>100.979</v>
      </c>
      <c r="J76" s="27"/>
      <c r="K76" s="22"/>
      <c r="L76" s="27"/>
      <c r="M76" s="27"/>
      <c r="N76" s="27"/>
      <c r="O76" s="22"/>
      <c r="P76" s="39">
        <f t="shared" ref="P76:P83" si="21">SUM(Q76:S76)</f>
        <v>0</v>
      </c>
      <c r="Q76" s="22"/>
      <c r="R76" s="22"/>
      <c r="S76" s="22"/>
      <c r="T76" s="27"/>
      <c r="U76" s="27"/>
      <c r="V76" s="27"/>
      <c r="W76" s="22"/>
      <c r="X76" s="21"/>
      <c r="Y76" s="21"/>
    </row>
    <row r="77" spans="1:25" s="11" customFormat="1" ht="193.5" customHeight="1" x14ac:dyDescent="0.25">
      <c r="A77" s="70">
        <v>57</v>
      </c>
      <c r="B77" s="63" t="s">
        <v>233</v>
      </c>
      <c r="C77" s="69" t="s">
        <v>28</v>
      </c>
      <c r="D77" s="69" t="s">
        <v>94</v>
      </c>
      <c r="E77" s="69" t="s">
        <v>30</v>
      </c>
      <c r="F77" s="69" t="s">
        <v>95</v>
      </c>
      <c r="G77" s="69" t="s">
        <v>37</v>
      </c>
      <c r="H77" s="41">
        <f t="shared" si="20"/>
        <v>2.2850000000000001</v>
      </c>
      <c r="I77" s="39">
        <v>2.2850000000000001</v>
      </c>
      <c r="J77" s="27"/>
      <c r="K77" s="68"/>
      <c r="L77" s="27"/>
      <c r="M77" s="27"/>
      <c r="N77" s="27"/>
      <c r="O77" s="68"/>
      <c r="P77" s="39">
        <f t="shared" si="21"/>
        <v>0</v>
      </c>
      <c r="Q77" s="68"/>
      <c r="R77" s="68"/>
      <c r="S77" s="68"/>
      <c r="T77" s="27"/>
      <c r="U77" s="27"/>
      <c r="V77" s="27"/>
      <c r="W77" s="68"/>
      <c r="X77" s="69"/>
      <c r="Y77" s="69"/>
    </row>
    <row r="78" spans="1:25" s="11" customFormat="1" ht="252.75" customHeight="1" x14ac:dyDescent="0.25">
      <c r="A78" s="70">
        <v>58</v>
      </c>
      <c r="B78" s="69" t="s">
        <v>236</v>
      </c>
      <c r="C78" s="69" t="s">
        <v>28</v>
      </c>
      <c r="D78" s="69" t="s">
        <v>94</v>
      </c>
      <c r="E78" s="69" t="s">
        <v>30</v>
      </c>
      <c r="F78" s="69" t="s">
        <v>95</v>
      </c>
      <c r="G78" s="69" t="s">
        <v>37</v>
      </c>
      <c r="H78" s="41">
        <f t="shared" si="20"/>
        <v>82.233000000000004</v>
      </c>
      <c r="I78" s="39">
        <v>82.233000000000004</v>
      </c>
      <c r="J78" s="27"/>
      <c r="K78" s="68"/>
      <c r="L78" s="27"/>
      <c r="M78" s="27"/>
      <c r="N78" s="27"/>
      <c r="O78" s="68"/>
      <c r="P78" s="39">
        <f t="shared" si="21"/>
        <v>85.078999999999994</v>
      </c>
      <c r="Q78" s="68">
        <v>85.078999999999994</v>
      </c>
      <c r="R78" s="68"/>
      <c r="S78" s="68"/>
      <c r="T78" s="27"/>
      <c r="U78" s="27"/>
      <c r="V78" s="27"/>
      <c r="W78" s="68"/>
      <c r="X78" s="69"/>
      <c r="Y78" s="69"/>
    </row>
    <row r="79" spans="1:25" s="11" customFormat="1" ht="141" customHeight="1" x14ac:dyDescent="0.25">
      <c r="A79" s="70">
        <v>59</v>
      </c>
      <c r="B79" s="69" t="s">
        <v>238</v>
      </c>
      <c r="C79" s="69" t="s">
        <v>28</v>
      </c>
      <c r="D79" s="69" t="s">
        <v>94</v>
      </c>
      <c r="E79" s="69" t="s">
        <v>30</v>
      </c>
      <c r="F79" s="69" t="s">
        <v>95</v>
      </c>
      <c r="G79" s="69" t="s">
        <v>37</v>
      </c>
      <c r="H79" s="41">
        <f t="shared" si="20"/>
        <v>56.762999999999998</v>
      </c>
      <c r="I79" s="39">
        <v>56.762999999999998</v>
      </c>
      <c r="J79" s="27"/>
      <c r="K79" s="68"/>
      <c r="L79" s="27"/>
      <c r="M79" s="27"/>
      <c r="N79" s="27"/>
      <c r="O79" s="68"/>
      <c r="P79" s="39">
        <f t="shared" si="21"/>
        <v>56.762999999999998</v>
      </c>
      <c r="Q79" s="68">
        <v>56.762999999999998</v>
      </c>
      <c r="R79" s="68"/>
      <c r="S79" s="68"/>
      <c r="T79" s="27"/>
      <c r="U79" s="27"/>
      <c r="V79" s="27"/>
      <c r="W79" s="68"/>
      <c r="X79" s="69"/>
      <c r="Y79" s="69"/>
    </row>
    <row r="80" spans="1:25" s="11" customFormat="1" ht="155.25" customHeight="1" x14ac:dyDescent="0.25">
      <c r="A80" s="70">
        <v>60</v>
      </c>
      <c r="B80" s="69" t="s">
        <v>239</v>
      </c>
      <c r="C80" s="69" t="s">
        <v>28</v>
      </c>
      <c r="D80" s="69" t="s">
        <v>94</v>
      </c>
      <c r="E80" s="69" t="s">
        <v>30</v>
      </c>
      <c r="F80" s="69" t="s">
        <v>95</v>
      </c>
      <c r="G80" s="69" t="s">
        <v>37</v>
      </c>
      <c r="H80" s="41">
        <f t="shared" si="20"/>
        <v>119.411</v>
      </c>
      <c r="I80" s="39">
        <v>119.411</v>
      </c>
      <c r="J80" s="27"/>
      <c r="K80" s="68"/>
      <c r="L80" s="27"/>
      <c r="M80" s="27"/>
      <c r="N80" s="27"/>
      <c r="O80" s="68"/>
      <c r="P80" s="39">
        <f t="shared" si="21"/>
        <v>119.411</v>
      </c>
      <c r="Q80" s="68">
        <v>119.411</v>
      </c>
      <c r="R80" s="68"/>
      <c r="S80" s="68"/>
      <c r="T80" s="27"/>
      <c r="U80" s="27"/>
      <c r="V80" s="27"/>
      <c r="W80" s="68"/>
      <c r="X80" s="69"/>
      <c r="Y80" s="69"/>
    </row>
    <row r="81" spans="1:25" s="11" customFormat="1" ht="155.25" customHeight="1" x14ac:dyDescent="0.25">
      <c r="A81" s="70">
        <v>61</v>
      </c>
      <c r="B81" s="69" t="s">
        <v>240</v>
      </c>
      <c r="C81" s="69" t="s">
        <v>28</v>
      </c>
      <c r="D81" s="69" t="s">
        <v>94</v>
      </c>
      <c r="E81" s="69" t="s">
        <v>30</v>
      </c>
      <c r="F81" s="69" t="s">
        <v>95</v>
      </c>
      <c r="G81" s="69" t="s">
        <v>37</v>
      </c>
      <c r="H81" s="41">
        <f t="shared" si="20"/>
        <v>87.816999999999993</v>
      </c>
      <c r="I81" s="39">
        <v>87.816999999999993</v>
      </c>
      <c r="J81" s="27"/>
      <c r="K81" s="68"/>
      <c r="L81" s="27"/>
      <c r="M81" s="27"/>
      <c r="N81" s="27"/>
      <c r="O81" s="68"/>
      <c r="P81" s="39">
        <f t="shared" si="21"/>
        <v>87.816999999999993</v>
      </c>
      <c r="Q81" s="68">
        <v>87.816999999999993</v>
      </c>
      <c r="R81" s="68"/>
      <c r="S81" s="68"/>
      <c r="T81" s="27"/>
      <c r="U81" s="27"/>
      <c r="V81" s="27"/>
      <c r="W81" s="68"/>
      <c r="X81" s="69"/>
      <c r="Y81" s="69"/>
    </row>
    <row r="82" spans="1:25" s="11" customFormat="1" ht="155.25" customHeight="1" x14ac:dyDescent="0.25">
      <c r="A82" s="70">
        <v>62</v>
      </c>
      <c r="B82" s="69" t="s">
        <v>241</v>
      </c>
      <c r="C82" s="69" t="s">
        <v>28</v>
      </c>
      <c r="D82" s="69" t="s">
        <v>94</v>
      </c>
      <c r="E82" s="69" t="s">
        <v>30</v>
      </c>
      <c r="F82" s="69" t="s">
        <v>95</v>
      </c>
      <c r="G82" s="69" t="s">
        <v>37</v>
      </c>
      <c r="H82" s="41">
        <f t="shared" si="20"/>
        <v>108.688</v>
      </c>
      <c r="I82" s="39">
        <v>108.688</v>
      </c>
      <c r="J82" s="27"/>
      <c r="K82" s="68"/>
      <c r="L82" s="27"/>
      <c r="M82" s="27"/>
      <c r="N82" s="27"/>
      <c r="O82" s="68"/>
      <c r="P82" s="39">
        <f t="shared" si="21"/>
        <v>108.688</v>
      </c>
      <c r="Q82" s="68">
        <v>108.688</v>
      </c>
      <c r="R82" s="68"/>
      <c r="S82" s="68"/>
      <c r="T82" s="27"/>
      <c r="U82" s="27"/>
      <c r="V82" s="27"/>
      <c r="W82" s="68"/>
      <c r="X82" s="69"/>
      <c r="Y82" s="69"/>
    </row>
    <row r="83" spans="1:25" s="11" customFormat="1" ht="198" customHeight="1" x14ac:dyDescent="0.25">
      <c r="A83" s="70">
        <v>63</v>
      </c>
      <c r="B83" s="69" t="s">
        <v>242</v>
      </c>
      <c r="C83" s="69" t="s">
        <v>28</v>
      </c>
      <c r="D83" s="69" t="s">
        <v>94</v>
      </c>
      <c r="E83" s="69" t="s">
        <v>30</v>
      </c>
      <c r="F83" s="69" t="s">
        <v>95</v>
      </c>
      <c r="G83" s="69" t="s">
        <v>37</v>
      </c>
      <c r="H83" s="41">
        <f t="shared" si="20"/>
        <v>96.040999999999997</v>
      </c>
      <c r="I83" s="39">
        <v>96.040999999999997</v>
      </c>
      <c r="J83" s="27"/>
      <c r="K83" s="68"/>
      <c r="L83" s="27"/>
      <c r="M83" s="27"/>
      <c r="N83" s="27"/>
      <c r="O83" s="68"/>
      <c r="P83" s="39">
        <f t="shared" si="21"/>
        <v>95.561000000000007</v>
      </c>
      <c r="Q83" s="68">
        <v>95.561000000000007</v>
      </c>
      <c r="R83" s="68"/>
      <c r="S83" s="68"/>
      <c r="T83" s="27"/>
      <c r="U83" s="27"/>
      <c r="V83" s="27"/>
      <c r="W83" s="68"/>
      <c r="X83" s="69"/>
      <c r="Y83" s="69"/>
    </row>
    <row r="84" spans="1:25" s="11" customFormat="1" ht="35.25" customHeight="1" x14ac:dyDescent="0.25">
      <c r="A84" s="91" t="s">
        <v>235</v>
      </c>
      <c r="B84" s="92"/>
      <c r="C84" s="92"/>
      <c r="D84" s="92"/>
      <c r="E84" s="92"/>
      <c r="F84" s="92"/>
      <c r="G84" s="93"/>
      <c r="H84" s="74">
        <f>SUM(H76:H83)</f>
        <v>654.2170000000001</v>
      </c>
      <c r="I84" s="42">
        <f t="shared" ref="I84:W84" si="22">SUM(I76:I83)</f>
        <v>654.2170000000001</v>
      </c>
      <c r="J84" s="40">
        <f t="shared" si="22"/>
        <v>0</v>
      </c>
      <c r="K84" s="40">
        <f t="shared" si="22"/>
        <v>0</v>
      </c>
      <c r="L84" s="40">
        <f t="shared" si="22"/>
        <v>0</v>
      </c>
      <c r="M84" s="40">
        <f t="shared" si="22"/>
        <v>0</v>
      </c>
      <c r="N84" s="40">
        <f t="shared" si="22"/>
        <v>0</v>
      </c>
      <c r="O84" s="75">
        <f t="shared" si="22"/>
        <v>0</v>
      </c>
      <c r="P84" s="28">
        <f t="shared" si="22"/>
        <v>553.31899999999996</v>
      </c>
      <c r="Q84" s="40">
        <f t="shared" si="22"/>
        <v>553.31899999999996</v>
      </c>
      <c r="R84" s="40">
        <f t="shared" si="22"/>
        <v>0</v>
      </c>
      <c r="S84" s="40">
        <f t="shared" si="22"/>
        <v>0</v>
      </c>
      <c r="T84" s="40">
        <f t="shared" si="22"/>
        <v>0</v>
      </c>
      <c r="U84" s="40">
        <f t="shared" si="22"/>
        <v>0</v>
      </c>
      <c r="V84" s="40">
        <f t="shared" si="22"/>
        <v>0</v>
      </c>
      <c r="W84" s="75">
        <f t="shared" si="22"/>
        <v>0</v>
      </c>
      <c r="X84" s="28"/>
      <c r="Y84" s="10"/>
    </row>
    <row r="85" spans="1:25" s="11" customFormat="1" ht="21" customHeight="1" x14ac:dyDescent="0.25">
      <c r="A85" s="88" t="s">
        <v>9</v>
      </c>
      <c r="B85" s="89"/>
      <c r="C85" s="89"/>
      <c r="D85" s="89"/>
      <c r="E85" s="89"/>
      <c r="F85" s="89"/>
      <c r="G85" s="90"/>
      <c r="H85" s="73"/>
      <c r="I85" s="41"/>
      <c r="J85" s="39"/>
      <c r="K85" s="39"/>
      <c r="L85" s="39"/>
      <c r="M85" s="39"/>
      <c r="N85" s="39"/>
      <c r="O85" s="39"/>
      <c r="P85" s="68"/>
      <c r="Q85" s="39"/>
      <c r="R85" s="39"/>
      <c r="S85" s="39"/>
      <c r="T85" s="39"/>
      <c r="U85" s="39"/>
      <c r="V85" s="39"/>
      <c r="W85" s="39"/>
      <c r="X85" s="68"/>
      <c r="Y85" s="10"/>
    </row>
    <row r="86" spans="1:25" s="11" customFormat="1" ht="30.75" customHeight="1" x14ac:dyDescent="0.25">
      <c r="A86" s="108" t="s">
        <v>146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</row>
    <row r="87" spans="1:25" s="11" customFormat="1" ht="153.75" customHeight="1" x14ac:dyDescent="0.25">
      <c r="A87" s="13">
        <v>64</v>
      </c>
      <c r="B87" s="16" t="s">
        <v>67</v>
      </c>
      <c r="C87" s="16" t="s">
        <v>28</v>
      </c>
      <c r="D87" s="16" t="s">
        <v>68</v>
      </c>
      <c r="E87" s="16" t="s">
        <v>30</v>
      </c>
      <c r="F87" s="16" t="s">
        <v>69</v>
      </c>
      <c r="G87" s="16" t="s">
        <v>36</v>
      </c>
      <c r="H87" s="41">
        <f>SUM(I87:K87)</f>
        <v>332.98</v>
      </c>
      <c r="I87" s="39"/>
      <c r="J87" s="39"/>
      <c r="K87" s="39">
        <v>332.98</v>
      </c>
      <c r="L87" s="58">
        <v>172.733</v>
      </c>
      <c r="M87" s="39"/>
      <c r="N87" s="39"/>
      <c r="O87" s="22"/>
      <c r="P87" s="39"/>
      <c r="Q87" s="39"/>
      <c r="R87" s="39"/>
      <c r="S87" s="39"/>
      <c r="T87" s="39"/>
      <c r="U87" s="39"/>
      <c r="V87" s="27"/>
      <c r="W87" s="22"/>
      <c r="X87" s="10"/>
      <c r="Y87" s="16"/>
    </row>
    <row r="88" spans="1:25" s="11" customFormat="1" ht="164.25" customHeight="1" x14ac:dyDescent="0.25">
      <c r="A88" s="21">
        <v>65</v>
      </c>
      <c r="B88" s="21" t="s">
        <v>148</v>
      </c>
      <c r="C88" s="21" t="s">
        <v>28</v>
      </c>
      <c r="D88" s="21" t="s">
        <v>149</v>
      </c>
      <c r="E88" s="21" t="s">
        <v>30</v>
      </c>
      <c r="F88" s="21" t="s">
        <v>150</v>
      </c>
      <c r="G88" s="21" t="s">
        <v>36</v>
      </c>
      <c r="H88" s="41">
        <f>SUM(I88:K88)</f>
        <v>20</v>
      </c>
      <c r="I88" s="39"/>
      <c r="J88" s="39"/>
      <c r="K88" s="39">
        <v>20</v>
      </c>
      <c r="L88" s="39"/>
      <c r="M88" s="39"/>
      <c r="N88" s="39"/>
      <c r="O88" s="22">
        <v>15</v>
      </c>
      <c r="P88" s="39">
        <f>SUM(Q88:S88)</f>
        <v>0</v>
      </c>
      <c r="Q88" s="39"/>
      <c r="R88" s="39"/>
      <c r="S88" s="39"/>
      <c r="T88" s="39"/>
      <c r="U88" s="39"/>
      <c r="V88" s="39"/>
      <c r="W88" s="22"/>
      <c r="X88" s="17"/>
      <c r="Y88" s="21"/>
    </row>
    <row r="89" spans="1:25" s="11" customFormat="1" ht="233.25" customHeight="1" x14ac:dyDescent="0.25">
      <c r="A89" s="36">
        <v>66</v>
      </c>
      <c r="B89" s="35" t="s">
        <v>140</v>
      </c>
      <c r="C89" s="35" t="s">
        <v>28</v>
      </c>
      <c r="D89" s="35" t="s">
        <v>141</v>
      </c>
      <c r="E89" s="35" t="s">
        <v>30</v>
      </c>
      <c r="F89" s="35" t="s">
        <v>142</v>
      </c>
      <c r="G89" s="35" t="s">
        <v>35</v>
      </c>
      <c r="H89" s="41">
        <f>SUM(I89:K89)</f>
        <v>810.46500000000003</v>
      </c>
      <c r="I89" s="27"/>
      <c r="J89" s="27"/>
      <c r="K89" s="39">
        <v>810.46500000000003</v>
      </c>
      <c r="L89" s="27"/>
      <c r="M89" s="27"/>
      <c r="N89" s="27"/>
      <c r="O89" s="33">
        <v>7</v>
      </c>
      <c r="P89" s="39">
        <f>SUM(Q89:S89)</f>
        <v>0</v>
      </c>
      <c r="Q89" s="33"/>
      <c r="R89" s="33"/>
      <c r="S89" s="33"/>
      <c r="T89" s="27"/>
      <c r="U89" s="27"/>
      <c r="V89" s="27"/>
      <c r="W89" s="33"/>
      <c r="X89" s="35"/>
      <c r="Y89" s="19"/>
    </row>
    <row r="90" spans="1:25" s="11" customFormat="1" ht="45.75" customHeight="1" x14ac:dyDescent="0.25">
      <c r="A90" s="97" t="s">
        <v>147</v>
      </c>
      <c r="B90" s="97"/>
      <c r="C90" s="97"/>
      <c r="D90" s="97"/>
      <c r="E90" s="97"/>
      <c r="F90" s="97"/>
      <c r="G90" s="97"/>
      <c r="H90" s="42">
        <f>SUM(H87:H89)</f>
        <v>1163.4450000000002</v>
      </c>
      <c r="I90" s="40">
        <f t="shared" ref="I90:W90" si="23">SUM(I87:I89)</f>
        <v>0</v>
      </c>
      <c r="J90" s="40">
        <f t="shared" si="23"/>
        <v>0</v>
      </c>
      <c r="K90" s="40">
        <f t="shared" si="23"/>
        <v>1163.4450000000002</v>
      </c>
      <c r="L90" s="40">
        <f t="shared" si="23"/>
        <v>172.733</v>
      </c>
      <c r="M90" s="40">
        <f t="shared" si="23"/>
        <v>0</v>
      </c>
      <c r="N90" s="40">
        <f t="shared" si="23"/>
        <v>0</v>
      </c>
      <c r="O90" s="28">
        <f t="shared" si="23"/>
        <v>22</v>
      </c>
      <c r="P90" s="40">
        <f t="shared" si="23"/>
        <v>0</v>
      </c>
      <c r="Q90" s="40">
        <f t="shared" si="23"/>
        <v>0</v>
      </c>
      <c r="R90" s="40">
        <f t="shared" si="23"/>
        <v>0</v>
      </c>
      <c r="S90" s="40">
        <f t="shared" si="23"/>
        <v>0</v>
      </c>
      <c r="T90" s="40">
        <f t="shared" si="23"/>
        <v>0</v>
      </c>
      <c r="U90" s="40">
        <f t="shared" si="23"/>
        <v>0</v>
      </c>
      <c r="V90" s="40">
        <f t="shared" si="23"/>
        <v>0</v>
      </c>
      <c r="W90" s="28">
        <f t="shared" si="23"/>
        <v>0</v>
      </c>
      <c r="X90" s="10"/>
      <c r="Y90" s="21"/>
    </row>
    <row r="91" spans="1:25" s="11" customFormat="1" ht="24" customHeight="1" x14ac:dyDescent="0.25">
      <c r="A91" s="98" t="s">
        <v>9</v>
      </c>
      <c r="B91" s="98"/>
      <c r="C91" s="98"/>
      <c r="D91" s="98"/>
      <c r="E91" s="98"/>
      <c r="F91" s="98"/>
      <c r="G91" s="98"/>
      <c r="H91" s="41">
        <f>H88+H87</f>
        <v>352.98</v>
      </c>
      <c r="I91" s="39">
        <f t="shared" ref="I91:W91" si="24">I88+I87</f>
        <v>0</v>
      </c>
      <c r="J91" s="39">
        <f t="shared" si="24"/>
        <v>0</v>
      </c>
      <c r="K91" s="39">
        <f t="shared" si="24"/>
        <v>352.98</v>
      </c>
      <c r="L91" s="39">
        <f t="shared" si="24"/>
        <v>172.733</v>
      </c>
      <c r="M91" s="39">
        <f t="shared" si="24"/>
        <v>0</v>
      </c>
      <c r="N91" s="39">
        <f t="shared" si="24"/>
        <v>0</v>
      </c>
      <c r="O91" s="22">
        <f t="shared" si="24"/>
        <v>15</v>
      </c>
      <c r="P91" s="39">
        <f t="shared" si="24"/>
        <v>0</v>
      </c>
      <c r="Q91" s="39">
        <f t="shared" si="24"/>
        <v>0</v>
      </c>
      <c r="R91" s="39">
        <f t="shared" si="24"/>
        <v>0</v>
      </c>
      <c r="S91" s="39">
        <f t="shared" si="24"/>
        <v>0</v>
      </c>
      <c r="T91" s="39">
        <f t="shared" si="24"/>
        <v>0</v>
      </c>
      <c r="U91" s="39">
        <f t="shared" si="24"/>
        <v>0</v>
      </c>
      <c r="V91" s="39">
        <f t="shared" si="24"/>
        <v>0</v>
      </c>
      <c r="W91" s="22">
        <f t="shared" si="24"/>
        <v>0</v>
      </c>
      <c r="X91" s="10"/>
      <c r="Y91" s="21"/>
    </row>
    <row r="92" spans="1:25" s="11" customFormat="1" ht="35.25" customHeight="1" x14ac:dyDescent="0.25">
      <c r="A92" s="108" t="s">
        <v>102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</row>
    <row r="93" spans="1:25" s="11" customFormat="1" ht="160.5" customHeight="1" x14ac:dyDescent="0.25">
      <c r="A93" s="13">
        <v>67</v>
      </c>
      <c r="B93" s="21" t="s">
        <v>103</v>
      </c>
      <c r="C93" s="21" t="s">
        <v>28</v>
      </c>
      <c r="D93" s="21" t="s">
        <v>104</v>
      </c>
      <c r="E93" s="21" t="s">
        <v>30</v>
      </c>
      <c r="F93" s="21" t="s">
        <v>105</v>
      </c>
      <c r="G93" s="21" t="s">
        <v>36</v>
      </c>
      <c r="H93" s="41">
        <f t="shared" ref="H93:H94" si="25">SUM(I93:K93)</f>
        <v>5</v>
      </c>
      <c r="I93" s="39"/>
      <c r="J93" s="39"/>
      <c r="K93" s="39">
        <v>5</v>
      </c>
      <c r="L93" s="39"/>
      <c r="M93" s="39"/>
      <c r="N93" s="39"/>
      <c r="O93" s="22"/>
      <c r="P93" s="39">
        <f t="shared" ref="P93:P94" si="26">SUM(Q93:S93)</f>
        <v>307.32</v>
      </c>
      <c r="Q93" s="39"/>
      <c r="R93" s="39"/>
      <c r="S93" s="39">
        <v>307.32</v>
      </c>
      <c r="T93" s="39"/>
      <c r="U93" s="39"/>
      <c r="V93" s="39">
        <v>71.73</v>
      </c>
      <c r="W93" s="22">
        <v>50</v>
      </c>
      <c r="X93" s="10"/>
      <c r="Y93" s="29"/>
    </row>
    <row r="94" spans="1:25" s="11" customFormat="1" ht="170.25" customHeight="1" x14ac:dyDescent="0.25">
      <c r="A94" s="13">
        <v>68</v>
      </c>
      <c r="B94" s="66" t="s">
        <v>243</v>
      </c>
      <c r="C94" s="69" t="s">
        <v>28</v>
      </c>
      <c r="D94" s="69" t="s">
        <v>244</v>
      </c>
      <c r="E94" s="69" t="s">
        <v>30</v>
      </c>
      <c r="F94" s="69" t="s">
        <v>105</v>
      </c>
      <c r="G94" s="69" t="s">
        <v>37</v>
      </c>
      <c r="H94" s="41">
        <f t="shared" si="25"/>
        <v>502.61599999999999</v>
      </c>
      <c r="I94" s="39"/>
      <c r="J94" s="39"/>
      <c r="K94" s="39">
        <v>502.61599999999999</v>
      </c>
      <c r="L94" s="39"/>
      <c r="M94" s="39"/>
      <c r="N94" s="39"/>
      <c r="O94" s="68"/>
      <c r="P94" s="39">
        <f t="shared" si="26"/>
        <v>946.3</v>
      </c>
      <c r="Q94" s="39"/>
      <c r="R94" s="39"/>
      <c r="S94" s="39">
        <v>946.3</v>
      </c>
      <c r="T94" s="39"/>
      <c r="U94" s="39"/>
      <c r="V94" s="39"/>
      <c r="W94" s="68"/>
      <c r="X94" s="10"/>
      <c r="Y94" s="29"/>
    </row>
    <row r="95" spans="1:25" s="11" customFormat="1" ht="52.5" customHeight="1" x14ac:dyDescent="0.25">
      <c r="A95" s="97" t="s">
        <v>106</v>
      </c>
      <c r="B95" s="97"/>
      <c r="C95" s="97"/>
      <c r="D95" s="97"/>
      <c r="E95" s="97"/>
      <c r="F95" s="97"/>
      <c r="G95" s="97"/>
      <c r="H95" s="42">
        <f>SUM(H93:H94)</f>
        <v>507.61599999999999</v>
      </c>
      <c r="I95" s="40">
        <f t="shared" ref="I95:W95" si="27">SUM(I93:I94)</f>
        <v>0</v>
      </c>
      <c r="J95" s="40">
        <f t="shared" si="27"/>
        <v>0</v>
      </c>
      <c r="K95" s="40">
        <f t="shared" si="27"/>
        <v>507.61599999999999</v>
      </c>
      <c r="L95" s="40">
        <f t="shared" si="27"/>
        <v>0</v>
      </c>
      <c r="M95" s="40">
        <f t="shared" si="27"/>
        <v>0</v>
      </c>
      <c r="N95" s="40">
        <f t="shared" si="27"/>
        <v>0</v>
      </c>
      <c r="O95" s="28">
        <f t="shared" si="27"/>
        <v>0</v>
      </c>
      <c r="P95" s="40">
        <f t="shared" si="27"/>
        <v>1253.6199999999999</v>
      </c>
      <c r="Q95" s="40">
        <f t="shared" si="27"/>
        <v>0</v>
      </c>
      <c r="R95" s="40">
        <f t="shared" si="27"/>
        <v>0</v>
      </c>
      <c r="S95" s="40">
        <f t="shared" si="27"/>
        <v>1253.6199999999999</v>
      </c>
      <c r="T95" s="40">
        <f t="shared" si="27"/>
        <v>0</v>
      </c>
      <c r="U95" s="40">
        <f t="shared" si="27"/>
        <v>0</v>
      </c>
      <c r="V95" s="40">
        <f t="shared" si="27"/>
        <v>71.73</v>
      </c>
      <c r="W95" s="28">
        <f t="shared" si="27"/>
        <v>50</v>
      </c>
      <c r="X95" s="10"/>
      <c r="Y95" s="18"/>
    </row>
    <row r="96" spans="1:25" s="11" customFormat="1" ht="25.5" customHeight="1" x14ac:dyDescent="0.25">
      <c r="A96" s="98" t="s">
        <v>9</v>
      </c>
      <c r="B96" s="98"/>
      <c r="C96" s="98"/>
      <c r="D96" s="98"/>
      <c r="E96" s="98"/>
      <c r="F96" s="98"/>
      <c r="G96" s="98"/>
      <c r="H96" s="41">
        <f>H93</f>
        <v>5</v>
      </c>
      <c r="I96" s="39">
        <f t="shared" ref="I96:W96" si="28">I93</f>
        <v>0</v>
      </c>
      <c r="J96" s="39">
        <f t="shared" si="28"/>
        <v>0</v>
      </c>
      <c r="K96" s="39">
        <f t="shared" si="28"/>
        <v>5</v>
      </c>
      <c r="L96" s="39">
        <f t="shared" si="28"/>
        <v>0</v>
      </c>
      <c r="M96" s="39">
        <f t="shared" si="28"/>
        <v>0</v>
      </c>
      <c r="N96" s="39">
        <f t="shared" si="28"/>
        <v>0</v>
      </c>
      <c r="O96" s="22">
        <f t="shared" si="28"/>
        <v>0</v>
      </c>
      <c r="P96" s="39">
        <f t="shared" si="28"/>
        <v>307.32</v>
      </c>
      <c r="Q96" s="39">
        <f t="shared" si="28"/>
        <v>0</v>
      </c>
      <c r="R96" s="39">
        <f t="shared" si="28"/>
        <v>0</v>
      </c>
      <c r="S96" s="39">
        <f t="shared" si="28"/>
        <v>307.32</v>
      </c>
      <c r="T96" s="39">
        <f t="shared" si="28"/>
        <v>0</v>
      </c>
      <c r="U96" s="39">
        <f t="shared" si="28"/>
        <v>0</v>
      </c>
      <c r="V96" s="39">
        <f t="shared" si="28"/>
        <v>71.73</v>
      </c>
      <c r="W96" s="22">
        <f t="shared" si="28"/>
        <v>50</v>
      </c>
      <c r="X96" s="10"/>
      <c r="Y96" s="18"/>
    </row>
    <row r="97" spans="1:25" s="11" customFormat="1" ht="36.75" customHeight="1" x14ac:dyDescent="0.25">
      <c r="A97" s="108" t="s">
        <v>107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</row>
    <row r="98" spans="1:25" s="11" customFormat="1" ht="238.5" customHeight="1" x14ac:dyDescent="0.25">
      <c r="A98" s="13">
        <v>69</v>
      </c>
      <c r="B98" s="21" t="s">
        <v>109</v>
      </c>
      <c r="C98" s="21" t="s">
        <v>28</v>
      </c>
      <c r="D98" s="21" t="s">
        <v>110</v>
      </c>
      <c r="E98" s="21" t="s">
        <v>108</v>
      </c>
      <c r="F98" s="19" t="s">
        <v>91</v>
      </c>
      <c r="G98" s="21" t="s">
        <v>153</v>
      </c>
      <c r="H98" s="41">
        <f t="shared" ref="H98:H105" si="29">SUM(I98:K98)</f>
        <v>3.173</v>
      </c>
      <c r="I98" s="39"/>
      <c r="J98" s="39">
        <v>3.173</v>
      </c>
      <c r="K98" s="39"/>
      <c r="L98" s="39"/>
      <c r="M98" s="39"/>
      <c r="N98" s="39"/>
      <c r="O98" s="22"/>
      <c r="P98" s="39">
        <f t="shared" ref="P98:P105" si="30">SUM(Q98:S98)</f>
        <v>350.65</v>
      </c>
      <c r="Q98" s="39">
        <v>338.9</v>
      </c>
      <c r="R98" s="39">
        <v>11.75</v>
      </c>
      <c r="S98" s="39"/>
      <c r="T98" s="39"/>
      <c r="U98" s="39"/>
      <c r="V98" s="39"/>
      <c r="W98" s="22"/>
      <c r="X98" s="10"/>
      <c r="Y98" s="18"/>
    </row>
    <row r="99" spans="1:25" s="11" customFormat="1" ht="172.5" customHeight="1" x14ac:dyDescent="0.25">
      <c r="A99" s="14" t="s">
        <v>265</v>
      </c>
      <c r="B99" s="22" t="s">
        <v>135</v>
      </c>
      <c r="C99" s="21" t="s">
        <v>28</v>
      </c>
      <c r="D99" s="22" t="s">
        <v>137</v>
      </c>
      <c r="E99" s="21" t="s">
        <v>30</v>
      </c>
      <c r="F99" s="21" t="s">
        <v>136</v>
      </c>
      <c r="G99" s="22" t="s">
        <v>154</v>
      </c>
      <c r="H99" s="41">
        <f t="shared" si="29"/>
        <v>63.694000000000003</v>
      </c>
      <c r="I99" s="41">
        <v>50.954999999999998</v>
      </c>
      <c r="J99" s="41">
        <v>12.739000000000001</v>
      </c>
      <c r="K99" s="41"/>
      <c r="L99" s="41"/>
      <c r="M99" s="41"/>
      <c r="N99" s="41"/>
      <c r="O99" s="26"/>
      <c r="P99" s="41">
        <f t="shared" si="30"/>
        <v>91.56</v>
      </c>
      <c r="Q99" s="41">
        <v>73.25</v>
      </c>
      <c r="R99" s="41">
        <v>18.309999999999999</v>
      </c>
      <c r="S99" s="41"/>
      <c r="T99" s="41"/>
      <c r="U99" s="41"/>
      <c r="V99" s="41"/>
      <c r="W99" s="26"/>
      <c r="X99" s="10"/>
      <c r="Y99" s="25"/>
    </row>
    <row r="100" spans="1:25" s="11" customFormat="1" ht="239.25" customHeight="1" x14ac:dyDescent="0.25">
      <c r="A100" s="14" t="s">
        <v>266</v>
      </c>
      <c r="B100" s="35" t="s">
        <v>138</v>
      </c>
      <c r="C100" s="35" t="s">
        <v>28</v>
      </c>
      <c r="D100" s="35" t="s">
        <v>120</v>
      </c>
      <c r="E100" s="35" t="s">
        <v>121</v>
      </c>
      <c r="F100" s="19" t="s">
        <v>91</v>
      </c>
      <c r="G100" s="35" t="s">
        <v>153</v>
      </c>
      <c r="H100" s="41">
        <f t="shared" si="29"/>
        <v>216.98099999999999</v>
      </c>
      <c r="I100" s="39">
        <v>90</v>
      </c>
      <c r="J100" s="39">
        <v>7.1520000000000001</v>
      </c>
      <c r="K100" s="39">
        <v>119.82899999999999</v>
      </c>
      <c r="L100" s="27"/>
      <c r="M100" s="27"/>
      <c r="N100" s="27"/>
      <c r="O100" s="33"/>
      <c r="P100" s="39">
        <f t="shared" si="30"/>
        <v>116.67</v>
      </c>
      <c r="Q100" s="33">
        <v>46.41</v>
      </c>
      <c r="R100" s="33">
        <v>3.84</v>
      </c>
      <c r="S100" s="33">
        <v>66.42</v>
      </c>
      <c r="T100" s="27"/>
      <c r="U100" s="27"/>
      <c r="V100" s="27"/>
      <c r="W100" s="34"/>
      <c r="X100" s="34"/>
      <c r="Y100" s="34"/>
    </row>
    <row r="101" spans="1:25" s="11" customFormat="1" ht="306" customHeight="1" x14ac:dyDescent="0.25">
      <c r="A101" s="14" t="s">
        <v>294</v>
      </c>
      <c r="B101" s="25" t="s">
        <v>119</v>
      </c>
      <c r="C101" s="25" t="s">
        <v>28</v>
      </c>
      <c r="D101" s="25" t="s">
        <v>120</v>
      </c>
      <c r="E101" s="25" t="s">
        <v>121</v>
      </c>
      <c r="F101" s="19" t="s">
        <v>91</v>
      </c>
      <c r="G101" s="25" t="s">
        <v>153</v>
      </c>
      <c r="H101" s="41">
        <f t="shared" si="29"/>
        <v>4.9279999999999999</v>
      </c>
      <c r="I101" s="39"/>
      <c r="J101" s="39">
        <v>4.9279999999999999</v>
      </c>
      <c r="K101" s="39"/>
      <c r="L101" s="39"/>
      <c r="M101" s="39"/>
      <c r="N101" s="39"/>
      <c r="O101" s="39"/>
      <c r="P101" s="39">
        <f t="shared" si="30"/>
        <v>0</v>
      </c>
      <c r="Q101" s="39"/>
      <c r="R101" s="39"/>
      <c r="S101" s="39"/>
      <c r="T101" s="39"/>
      <c r="U101" s="39"/>
      <c r="V101" s="39"/>
      <c r="W101" s="44"/>
      <c r="X101" s="24"/>
      <c r="Y101" s="24"/>
    </row>
    <row r="102" spans="1:25" s="11" customFormat="1" ht="195" customHeight="1" x14ac:dyDescent="0.25">
      <c r="A102" s="23">
        <v>73</v>
      </c>
      <c r="B102" s="21" t="s">
        <v>227</v>
      </c>
      <c r="C102" s="21" t="s">
        <v>28</v>
      </c>
      <c r="D102" s="21" t="s">
        <v>89</v>
      </c>
      <c r="E102" s="21" t="s">
        <v>30</v>
      </c>
      <c r="F102" s="25" t="s">
        <v>90</v>
      </c>
      <c r="G102" s="21" t="s">
        <v>154</v>
      </c>
      <c r="H102" s="41">
        <f t="shared" si="29"/>
        <v>4.5999999999999999E-2</v>
      </c>
      <c r="I102" s="39"/>
      <c r="J102" s="39">
        <v>4.5999999999999999E-2</v>
      </c>
      <c r="K102" s="39"/>
      <c r="L102" s="39"/>
      <c r="M102" s="39"/>
      <c r="N102" s="39"/>
      <c r="O102" s="39"/>
      <c r="P102" s="39">
        <f t="shared" si="30"/>
        <v>4.5999999999999999E-2</v>
      </c>
      <c r="Q102" s="39"/>
      <c r="R102" s="39">
        <v>4.5999999999999999E-2</v>
      </c>
      <c r="S102" s="45"/>
      <c r="T102" s="45"/>
      <c r="U102" s="45"/>
      <c r="V102" s="45"/>
      <c r="W102" s="22"/>
      <c r="X102" s="21"/>
      <c r="Y102" s="21"/>
    </row>
    <row r="103" spans="1:25" s="11" customFormat="1" ht="282.75" customHeight="1" x14ac:dyDescent="0.25">
      <c r="A103" s="70">
        <v>74</v>
      </c>
      <c r="B103" s="69" t="s">
        <v>228</v>
      </c>
      <c r="C103" s="69" t="s">
        <v>28</v>
      </c>
      <c r="D103" s="69" t="s">
        <v>229</v>
      </c>
      <c r="E103" s="69" t="s">
        <v>30</v>
      </c>
      <c r="F103" s="19" t="s">
        <v>91</v>
      </c>
      <c r="G103" s="69" t="s">
        <v>153</v>
      </c>
      <c r="H103" s="41">
        <f t="shared" si="29"/>
        <v>208.92599999999999</v>
      </c>
      <c r="I103" s="39">
        <v>167.14099999999999</v>
      </c>
      <c r="J103" s="39">
        <v>41.784999999999997</v>
      </c>
      <c r="K103" s="39"/>
      <c r="L103" s="39"/>
      <c r="M103" s="39"/>
      <c r="N103" s="39"/>
      <c r="O103" s="39"/>
      <c r="P103" s="39">
        <f t="shared" si="30"/>
        <v>208.22</v>
      </c>
      <c r="Q103" s="39">
        <v>164.43</v>
      </c>
      <c r="R103" s="39">
        <v>43.79</v>
      </c>
      <c r="S103" s="45"/>
      <c r="T103" s="45"/>
      <c r="U103" s="45"/>
      <c r="V103" s="45"/>
      <c r="W103" s="68"/>
      <c r="X103" s="69"/>
      <c r="Y103" s="69"/>
    </row>
    <row r="104" spans="1:25" s="11" customFormat="1" ht="221.25" customHeight="1" x14ac:dyDescent="0.25">
      <c r="A104" s="23">
        <v>75</v>
      </c>
      <c r="B104" s="21" t="s">
        <v>246</v>
      </c>
      <c r="C104" s="21" t="s">
        <v>28</v>
      </c>
      <c r="D104" s="21" t="s">
        <v>92</v>
      </c>
      <c r="E104" s="21" t="s">
        <v>30</v>
      </c>
      <c r="F104" s="19" t="s">
        <v>93</v>
      </c>
      <c r="G104" s="21" t="s">
        <v>162</v>
      </c>
      <c r="H104" s="41">
        <f t="shared" si="29"/>
        <v>4827.8689999999997</v>
      </c>
      <c r="I104" s="39">
        <v>4015.95</v>
      </c>
      <c r="J104" s="39"/>
      <c r="K104" s="39">
        <v>811.91899999999998</v>
      </c>
      <c r="L104" s="39"/>
      <c r="M104" s="39"/>
      <c r="N104" s="39"/>
      <c r="O104" s="39"/>
      <c r="P104" s="39">
        <f t="shared" si="30"/>
        <v>1991.4299999999998</v>
      </c>
      <c r="Q104" s="39">
        <v>487.83</v>
      </c>
      <c r="R104" s="39"/>
      <c r="S104" s="39">
        <v>1503.6</v>
      </c>
      <c r="T104" s="39"/>
      <c r="U104" s="39"/>
      <c r="V104" s="39"/>
      <c r="W104" s="22"/>
      <c r="X104" s="21"/>
      <c r="Y104" s="21" t="s">
        <v>291</v>
      </c>
    </row>
    <row r="105" spans="1:25" s="11" customFormat="1" ht="255" customHeight="1" x14ac:dyDescent="0.25">
      <c r="A105" s="36">
        <v>76</v>
      </c>
      <c r="B105" s="35" t="s">
        <v>247</v>
      </c>
      <c r="C105" s="35" t="s">
        <v>28</v>
      </c>
      <c r="D105" s="35" t="s">
        <v>120</v>
      </c>
      <c r="E105" s="35" t="s">
        <v>121</v>
      </c>
      <c r="F105" s="35" t="s">
        <v>90</v>
      </c>
      <c r="G105" s="35" t="s">
        <v>153</v>
      </c>
      <c r="H105" s="41">
        <f t="shared" si="29"/>
        <v>272.37799999999999</v>
      </c>
      <c r="I105" s="39">
        <v>85.765000000000001</v>
      </c>
      <c r="J105" s="39">
        <v>186.613</v>
      </c>
      <c r="K105" s="27"/>
      <c r="L105" s="27"/>
      <c r="M105" s="27"/>
      <c r="N105" s="27"/>
      <c r="O105" s="33"/>
      <c r="P105" s="39">
        <f t="shared" si="30"/>
        <v>763.32</v>
      </c>
      <c r="Q105" s="33">
        <v>223.47</v>
      </c>
      <c r="R105" s="33">
        <v>539.85</v>
      </c>
      <c r="S105" s="33"/>
      <c r="T105" s="27"/>
      <c r="U105" s="27"/>
      <c r="V105" s="27"/>
      <c r="W105" s="33"/>
      <c r="X105" s="35"/>
      <c r="Y105" s="19"/>
    </row>
    <row r="106" spans="1:25" s="11" customFormat="1" ht="238.5" customHeight="1" x14ac:dyDescent="0.25">
      <c r="A106" s="13">
        <v>77</v>
      </c>
      <c r="B106" s="35" t="s">
        <v>151</v>
      </c>
      <c r="C106" s="35" t="s">
        <v>28</v>
      </c>
      <c r="D106" s="35" t="s">
        <v>120</v>
      </c>
      <c r="E106" s="35" t="s">
        <v>152</v>
      </c>
      <c r="F106" s="19" t="s">
        <v>91</v>
      </c>
      <c r="G106" s="35" t="s">
        <v>153</v>
      </c>
      <c r="H106" s="41">
        <f t="shared" ref="H106:H108" si="31">SUM(I106:K106)</f>
        <v>16.212000000000003</v>
      </c>
      <c r="I106" s="39">
        <v>10.172000000000001</v>
      </c>
      <c r="J106" s="39">
        <v>5.8819999999999997</v>
      </c>
      <c r="K106" s="39">
        <v>0.158</v>
      </c>
      <c r="L106" s="39"/>
      <c r="M106" s="39"/>
      <c r="N106" s="39"/>
      <c r="O106" s="33"/>
      <c r="P106" s="39">
        <f t="shared" ref="P106:P108" si="32">SUM(Q106:S106)</f>
        <v>15.9</v>
      </c>
      <c r="Q106" s="39">
        <v>9.98</v>
      </c>
      <c r="R106" s="39">
        <v>5.77</v>
      </c>
      <c r="S106" s="39">
        <v>0.15</v>
      </c>
      <c r="T106" s="39"/>
      <c r="U106" s="39"/>
      <c r="V106" s="39"/>
      <c r="W106" s="33"/>
      <c r="X106" s="10"/>
      <c r="Y106" s="29"/>
    </row>
    <row r="107" spans="1:25" s="11" customFormat="1" ht="250.5" customHeight="1" x14ac:dyDescent="0.25">
      <c r="A107" s="13">
        <v>78</v>
      </c>
      <c r="B107" s="69" t="s">
        <v>245</v>
      </c>
      <c r="C107" s="69" t="s">
        <v>28</v>
      </c>
      <c r="D107" s="69" t="s">
        <v>120</v>
      </c>
      <c r="E107" s="69" t="s">
        <v>152</v>
      </c>
      <c r="F107" s="19" t="s">
        <v>91</v>
      </c>
      <c r="G107" s="69" t="s">
        <v>153</v>
      </c>
      <c r="H107" s="41">
        <f t="shared" si="31"/>
        <v>0.36399999999999999</v>
      </c>
      <c r="I107" s="39">
        <v>0.248</v>
      </c>
      <c r="J107" s="39">
        <v>0.112</v>
      </c>
      <c r="K107" s="39">
        <v>4.0000000000000001E-3</v>
      </c>
      <c r="L107" s="39"/>
      <c r="M107" s="39"/>
      <c r="N107" s="39"/>
      <c r="O107" s="68"/>
      <c r="P107" s="39">
        <f t="shared" si="32"/>
        <v>1.6</v>
      </c>
      <c r="Q107" s="39">
        <v>1.1000000000000001</v>
      </c>
      <c r="R107" s="39">
        <v>0.48</v>
      </c>
      <c r="S107" s="39">
        <v>0.02</v>
      </c>
      <c r="T107" s="39"/>
      <c r="U107" s="39"/>
      <c r="V107" s="39"/>
      <c r="W107" s="68"/>
      <c r="X107" s="10"/>
      <c r="Y107" s="29"/>
    </row>
    <row r="108" spans="1:25" s="11" customFormat="1" ht="115.5" customHeight="1" x14ac:dyDescent="0.25">
      <c r="A108" s="13">
        <v>79</v>
      </c>
      <c r="B108" s="69" t="s">
        <v>155</v>
      </c>
      <c r="C108" s="69" t="s">
        <v>28</v>
      </c>
      <c r="D108" s="69" t="s">
        <v>137</v>
      </c>
      <c r="E108" s="69" t="s">
        <v>30</v>
      </c>
      <c r="F108" s="19" t="s">
        <v>90</v>
      </c>
      <c r="G108" s="69" t="s">
        <v>154</v>
      </c>
      <c r="H108" s="41">
        <f t="shared" si="31"/>
        <v>14.2</v>
      </c>
      <c r="I108" s="39"/>
      <c r="J108" s="39">
        <v>14.2</v>
      </c>
      <c r="K108" s="39"/>
      <c r="L108" s="39"/>
      <c r="M108" s="39"/>
      <c r="N108" s="39"/>
      <c r="O108" s="68"/>
      <c r="P108" s="39">
        <f t="shared" si="32"/>
        <v>4.05</v>
      </c>
      <c r="Q108" s="39"/>
      <c r="R108" s="39">
        <v>4.05</v>
      </c>
      <c r="S108" s="39"/>
      <c r="T108" s="39"/>
      <c r="U108" s="39"/>
      <c r="V108" s="39"/>
      <c r="W108" s="68"/>
      <c r="X108" s="10"/>
      <c r="Y108" s="29"/>
    </row>
    <row r="109" spans="1:25" s="11" customFormat="1" ht="114" customHeight="1" x14ac:dyDescent="0.25">
      <c r="A109" s="13">
        <v>80</v>
      </c>
      <c r="B109" s="35" t="s">
        <v>156</v>
      </c>
      <c r="C109" s="35" t="s">
        <v>28</v>
      </c>
      <c r="D109" s="35" t="s">
        <v>137</v>
      </c>
      <c r="E109" s="35" t="s">
        <v>30</v>
      </c>
      <c r="F109" s="19" t="s">
        <v>90</v>
      </c>
      <c r="G109" s="35" t="s">
        <v>154</v>
      </c>
      <c r="H109" s="41">
        <f t="shared" ref="H109:H115" si="33">SUM(I109:K109)</f>
        <v>4.5629999999999997</v>
      </c>
      <c r="I109" s="39"/>
      <c r="J109" s="39">
        <v>4.5629999999999997</v>
      </c>
      <c r="K109" s="39"/>
      <c r="L109" s="39"/>
      <c r="M109" s="39"/>
      <c r="N109" s="39"/>
      <c r="O109" s="33"/>
      <c r="P109" s="39">
        <f t="shared" ref="P109:P115" si="34">SUM(Q109:S109)</f>
        <v>1.26</v>
      </c>
      <c r="Q109" s="39"/>
      <c r="R109" s="39">
        <v>1.26</v>
      </c>
      <c r="S109" s="39"/>
      <c r="T109" s="39"/>
      <c r="U109" s="39"/>
      <c r="V109" s="39"/>
      <c r="W109" s="33"/>
      <c r="X109" s="10"/>
      <c r="Y109" s="35"/>
    </row>
    <row r="110" spans="1:25" s="11" customFormat="1" ht="231" customHeight="1" x14ac:dyDescent="0.25">
      <c r="A110" s="13">
        <v>81</v>
      </c>
      <c r="B110" s="63" t="s">
        <v>115</v>
      </c>
      <c r="C110" s="37" t="s">
        <v>28</v>
      </c>
      <c r="D110" s="37" t="s">
        <v>116</v>
      </c>
      <c r="E110" s="37" t="s">
        <v>113</v>
      </c>
      <c r="F110" s="19" t="s">
        <v>93</v>
      </c>
      <c r="G110" s="71" t="s">
        <v>153</v>
      </c>
      <c r="H110" s="41">
        <f t="shared" si="33"/>
        <v>136.89400000000001</v>
      </c>
      <c r="I110" s="39">
        <v>136.89400000000001</v>
      </c>
      <c r="J110" s="39"/>
      <c r="K110" s="39"/>
      <c r="L110" s="39"/>
      <c r="M110" s="39"/>
      <c r="N110" s="39"/>
      <c r="O110" s="72"/>
      <c r="P110" s="39">
        <f t="shared" si="34"/>
        <v>144.69999999999999</v>
      </c>
      <c r="Q110" s="39">
        <v>144.69999999999999</v>
      </c>
      <c r="R110" s="39"/>
      <c r="S110" s="39"/>
      <c r="T110" s="39"/>
      <c r="U110" s="39"/>
      <c r="V110" s="39"/>
      <c r="W110" s="72"/>
      <c r="X110" s="71"/>
      <c r="Y110" s="71"/>
    </row>
    <row r="111" spans="1:25" s="11" customFormat="1" ht="132.75" customHeight="1" x14ac:dyDescent="0.25">
      <c r="A111" s="13">
        <v>82</v>
      </c>
      <c r="B111" s="63" t="s">
        <v>249</v>
      </c>
      <c r="C111" s="69" t="s">
        <v>28</v>
      </c>
      <c r="D111" s="69" t="s">
        <v>137</v>
      </c>
      <c r="E111" s="69" t="s">
        <v>30</v>
      </c>
      <c r="F111" s="19" t="s">
        <v>90</v>
      </c>
      <c r="G111" s="71" t="s">
        <v>154</v>
      </c>
      <c r="H111" s="41">
        <f t="shared" si="33"/>
        <v>115.279</v>
      </c>
      <c r="I111" s="39">
        <v>92.222999999999999</v>
      </c>
      <c r="J111" s="39">
        <v>23.056000000000001</v>
      </c>
      <c r="K111" s="39"/>
      <c r="L111" s="39"/>
      <c r="M111" s="39"/>
      <c r="N111" s="39"/>
      <c r="O111" s="72"/>
      <c r="P111" s="39">
        <f t="shared" si="34"/>
        <v>118.50999999999999</v>
      </c>
      <c r="Q111" s="39">
        <v>93.94</v>
      </c>
      <c r="R111" s="39">
        <v>24.57</v>
      </c>
      <c r="S111" s="39"/>
      <c r="T111" s="39"/>
      <c r="U111" s="39"/>
      <c r="V111" s="39"/>
      <c r="W111" s="72"/>
      <c r="X111" s="71"/>
      <c r="Y111" s="71"/>
    </row>
    <row r="112" spans="1:25" s="11" customFormat="1" ht="132.75" customHeight="1" x14ac:dyDescent="0.25">
      <c r="A112" s="13">
        <v>83</v>
      </c>
      <c r="B112" s="63" t="s">
        <v>250</v>
      </c>
      <c r="C112" s="71" t="s">
        <v>28</v>
      </c>
      <c r="D112" s="71" t="s">
        <v>137</v>
      </c>
      <c r="E112" s="71" t="s">
        <v>30</v>
      </c>
      <c r="F112" s="19" t="s">
        <v>90</v>
      </c>
      <c r="G112" s="71" t="s">
        <v>154</v>
      </c>
      <c r="H112" s="41">
        <f t="shared" si="33"/>
        <v>6.2329999999999997</v>
      </c>
      <c r="I112" s="39"/>
      <c r="J112" s="39">
        <v>6.2329999999999997</v>
      </c>
      <c r="K112" s="39"/>
      <c r="L112" s="39"/>
      <c r="M112" s="39"/>
      <c r="N112" s="39"/>
      <c r="O112" s="72"/>
      <c r="P112" s="39">
        <f t="shared" si="34"/>
        <v>1.54</v>
      </c>
      <c r="Q112" s="39"/>
      <c r="R112" s="39">
        <v>1.54</v>
      </c>
      <c r="S112" s="39"/>
      <c r="T112" s="39"/>
      <c r="U112" s="39"/>
      <c r="V112" s="39"/>
      <c r="W112" s="72"/>
      <c r="X112" s="71"/>
      <c r="Y112" s="71"/>
    </row>
    <row r="113" spans="1:25" s="11" customFormat="1" ht="132.75" customHeight="1" x14ac:dyDescent="0.25">
      <c r="A113" s="13">
        <v>84</v>
      </c>
      <c r="B113" s="63" t="s">
        <v>158</v>
      </c>
      <c r="C113" s="71" t="s">
        <v>28</v>
      </c>
      <c r="D113" s="71" t="s">
        <v>137</v>
      </c>
      <c r="E113" s="71" t="s">
        <v>30</v>
      </c>
      <c r="F113" s="19" t="s">
        <v>90</v>
      </c>
      <c r="G113" s="71" t="s">
        <v>154</v>
      </c>
      <c r="H113" s="41">
        <f t="shared" si="33"/>
        <v>0.89700000000000002</v>
      </c>
      <c r="I113" s="39"/>
      <c r="J113" s="39">
        <v>0.89700000000000002</v>
      </c>
      <c r="K113" s="39"/>
      <c r="L113" s="39"/>
      <c r="M113" s="39"/>
      <c r="N113" s="39"/>
      <c r="O113" s="72"/>
      <c r="P113" s="39">
        <f t="shared" si="34"/>
        <v>0</v>
      </c>
      <c r="Q113" s="39"/>
      <c r="R113" s="39"/>
      <c r="S113" s="39"/>
      <c r="T113" s="39"/>
      <c r="U113" s="39"/>
      <c r="V113" s="39"/>
      <c r="W113" s="72"/>
      <c r="X113" s="71"/>
      <c r="Y113" s="71"/>
    </row>
    <row r="114" spans="1:25" s="11" customFormat="1" ht="157.5" customHeight="1" x14ac:dyDescent="0.25">
      <c r="A114" s="14" t="s">
        <v>267</v>
      </c>
      <c r="B114" s="33" t="s">
        <v>159</v>
      </c>
      <c r="C114" s="37" t="s">
        <v>28</v>
      </c>
      <c r="D114" s="38" t="s">
        <v>157</v>
      </c>
      <c r="E114" s="38" t="s">
        <v>30</v>
      </c>
      <c r="F114" s="20" t="s">
        <v>136</v>
      </c>
      <c r="G114" s="72" t="s">
        <v>154</v>
      </c>
      <c r="H114" s="41">
        <f t="shared" si="33"/>
        <v>0.89700000000000002</v>
      </c>
      <c r="I114" s="42"/>
      <c r="J114" s="41">
        <v>0.89700000000000002</v>
      </c>
      <c r="K114" s="42"/>
      <c r="L114" s="42"/>
      <c r="M114" s="42"/>
      <c r="N114" s="42"/>
      <c r="O114" s="79"/>
      <c r="P114" s="41">
        <f t="shared" si="34"/>
        <v>0</v>
      </c>
      <c r="Q114" s="41"/>
      <c r="R114" s="41"/>
      <c r="S114" s="42"/>
      <c r="T114" s="42"/>
      <c r="U114" s="42"/>
      <c r="V114" s="42"/>
      <c r="W114" s="79"/>
      <c r="X114" s="71"/>
      <c r="Y114" s="71"/>
    </row>
    <row r="115" spans="1:25" s="11" customFormat="1" ht="153.75" customHeight="1" x14ac:dyDescent="0.25">
      <c r="A115" s="14" t="s">
        <v>268</v>
      </c>
      <c r="B115" s="33" t="s">
        <v>251</v>
      </c>
      <c r="C115" s="35" t="s">
        <v>28</v>
      </c>
      <c r="D115" s="33" t="s">
        <v>157</v>
      </c>
      <c r="E115" s="33" t="s">
        <v>160</v>
      </c>
      <c r="F115" s="20" t="s">
        <v>136</v>
      </c>
      <c r="G115" s="72" t="s">
        <v>154</v>
      </c>
      <c r="H115" s="41">
        <f t="shared" si="33"/>
        <v>37.692999999999998</v>
      </c>
      <c r="I115" s="41">
        <v>23.263999999999999</v>
      </c>
      <c r="J115" s="41">
        <v>14.429</v>
      </c>
      <c r="K115" s="42"/>
      <c r="L115" s="42"/>
      <c r="M115" s="42"/>
      <c r="N115" s="42"/>
      <c r="O115" s="79"/>
      <c r="P115" s="41">
        <f t="shared" si="34"/>
        <v>91.640000000000015</v>
      </c>
      <c r="Q115" s="41">
        <v>66.430000000000007</v>
      </c>
      <c r="R115" s="41">
        <v>25.21</v>
      </c>
      <c r="S115" s="41"/>
      <c r="T115" s="42"/>
      <c r="U115" s="42"/>
      <c r="V115" s="42"/>
      <c r="W115" s="79"/>
      <c r="X115" s="71"/>
      <c r="Y115" s="71"/>
    </row>
    <row r="116" spans="1:25" s="11" customFormat="1" ht="154.5" customHeight="1" x14ac:dyDescent="0.25">
      <c r="A116" s="14" t="s">
        <v>269</v>
      </c>
      <c r="B116" s="22" t="s">
        <v>161</v>
      </c>
      <c r="C116" s="21" t="s">
        <v>28</v>
      </c>
      <c r="D116" s="22" t="s">
        <v>157</v>
      </c>
      <c r="E116" s="22" t="s">
        <v>160</v>
      </c>
      <c r="F116" s="20" t="s">
        <v>136</v>
      </c>
      <c r="G116" s="72" t="s">
        <v>154</v>
      </c>
      <c r="H116" s="41">
        <f t="shared" ref="H116:H128" si="35">SUM(I116:K116)</f>
        <v>71.010999999999996</v>
      </c>
      <c r="I116" s="41">
        <v>34.408999999999999</v>
      </c>
      <c r="J116" s="41">
        <v>36.601999999999997</v>
      </c>
      <c r="K116" s="42"/>
      <c r="L116" s="42"/>
      <c r="M116" s="42"/>
      <c r="N116" s="42"/>
      <c r="O116" s="79"/>
      <c r="P116" s="41">
        <f t="shared" ref="P116:P128" si="36">SUM(Q116:S116)</f>
        <v>167.2</v>
      </c>
      <c r="Q116" s="41">
        <v>127.73</v>
      </c>
      <c r="R116" s="41">
        <v>39.47</v>
      </c>
      <c r="S116" s="41"/>
      <c r="T116" s="42"/>
      <c r="U116" s="42"/>
      <c r="V116" s="42"/>
      <c r="W116" s="79"/>
      <c r="X116" s="10"/>
      <c r="Y116" s="18"/>
    </row>
    <row r="117" spans="1:25" s="11" customFormat="1" ht="121.5" customHeight="1" x14ac:dyDescent="0.25">
      <c r="A117" s="14" t="s">
        <v>270</v>
      </c>
      <c r="B117" s="72" t="s">
        <v>254</v>
      </c>
      <c r="C117" s="71" t="s">
        <v>28</v>
      </c>
      <c r="D117" s="72" t="s">
        <v>157</v>
      </c>
      <c r="E117" s="72" t="s">
        <v>152</v>
      </c>
      <c r="F117" s="20" t="s">
        <v>136</v>
      </c>
      <c r="G117" s="72" t="s">
        <v>154</v>
      </c>
      <c r="H117" s="41">
        <f t="shared" si="35"/>
        <v>4.1230000000000011</v>
      </c>
      <c r="I117" s="41">
        <v>2.8450000000000002</v>
      </c>
      <c r="J117" s="41">
        <v>1.2370000000000001</v>
      </c>
      <c r="K117" s="41">
        <v>4.1000000000000002E-2</v>
      </c>
      <c r="L117" s="42"/>
      <c r="M117" s="42"/>
      <c r="N117" s="42"/>
      <c r="O117" s="79"/>
      <c r="P117" s="41">
        <f t="shared" si="36"/>
        <v>3.2529999999999997</v>
      </c>
      <c r="Q117" s="41">
        <v>2.2429999999999999</v>
      </c>
      <c r="R117" s="41">
        <v>0.98</v>
      </c>
      <c r="S117" s="41">
        <v>0.03</v>
      </c>
      <c r="T117" s="42"/>
      <c r="U117" s="42"/>
      <c r="V117" s="42"/>
      <c r="W117" s="79"/>
      <c r="X117" s="10"/>
      <c r="Y117" s="71"/>
    </row>
    <row r="118" spans="1:25" s="11" customFormat="1" ht="122.25" customHeight="1" x14ac:dyDescent="0.25">
      <c r="A118" s="14" t="s">
        <v>271</v>
      </c>
      <c r="B118" s="72" t="s">
        <v>255</v>
      </c>
      <c r="C118" s="71" t="s">
        <v>28</v>
      </c>
      <c r="D118" s="72" t="s">
        <v>157</v>
      </c>
      <c r="E118" s="72" t="s">
        <v>152</v>
      </c>
      <c r="F118" s="20" t="s">
        <v>136</v>
      </c>
      <c r="G118" s="72" t="s">
        <v>154</v>
      </c>
      <c r="H118" s="41">
        <f t="shared" si="35"/>
        <v>9.5229999999999997</v>
      </c>
      <c r="I118" s="41">
        <v>3</v>
      </c>
      <c r="J118" s="41">
        <v>6.4729999999999999</v>
      </c>
      <c r="K118" s="41">
        <v>0.05</v>
      </c>
      <c r="L118" s="42"/>
      <c r="M118" s="42"/>
      <c r="N118" s="42"/>
      <c r="O118" s="79"/>
      <c r="P118" s="41">
        <f t="shared" si="36"/>
        <v>9.52</v>
      </c>
      <c r="Q118" s="41">
        <v>3</v>
      </c>
      <c r="R118" s="41">
        <v>6.47</v>
      </c>
      <c r="S118" s="41">
        <v>0.05</v>
      </c>
      <c r="T118" s="42"/>
      <c r="U118" s="42"/>
      <c r="V118" s="42"/>
      <c r="W118" s="79"/>
      <c r="X118" s="10"/>
      <c r="Y118" s="71"/>
    </row>
    <row r="119" spans="1:25" s="11" customFormat="1" ht="126" customHeight="1" x14ac:dyDescent="0.25">
      <c r="A119" s="14" t="s">
        <v>272</v>
      </c>
      <c r="B119" s="72" t="s">
        <v>256</v>
      </c>
      <c r="C119" s="71" t="s">
        <v>28</v>
      </c>
      <c r="D119" s="72" t="s">
        <v>157</v>
      </c>
      <c r="E119" s="72" t="s">
        <v>152</v>
      </c>
      <c r="F119" s="20" t="s">
        <v>136</v>
      </c>
      <c r="G119" s="72" t="s">
        <v>154</v>
      </c>
      <c r="H119" s="41">
        <f t="shared" si="35"/>
        <v>6.9020000000000001</v>
      </c>
      <c r="I119" s="41">
        <v>3</v>
      </c>
      <c r="J119" s="41">
        <v>3.8319999999999999</v>
      </c>
      <c r="K119" s="41">
        <v>7.0000000000000007E-2</v>
      </c>
      <c r="L119" s="42"/>
      <c r="M119" s="42"/>
      <c r="N119" s="42"/>
      <c r="O119" s="79"/>
      <c r="P119" s="41">
        <f t="shared" si="36"/>
        <v>6.8100000000000005</v>
      </c>
      <c r="Q119" s="41">
        <v>2.91</v>
      </c>
      <c r="R119" s="41">
        <v>3.83</v>
      </c>
      <c r="S119" s="41">
        <v>7.0000000000000007E-2</v>
      </c>
      <c r="T119" s="42"/>
      <c r="U119" s="42"/>
      <c r="V119" s="42"/>
      <c r="W119" s="79"/>
      <c r="X119" s="10"/>
      <c r="Y119" s="71"/>
    </row>
    <row r="120" spans="1:25" s="11" customFormat="1" ht="129.75" customHeight="1" x14ac:dyDescent="0.25">
      <c r="A120" s="14" t="s">
        <v>273</v>
      </c>
      <c r="B120" s="72" t="s">
        <v>257</v>
      </c>
      <c r="C120" s="71" t="s">
        <v>28</v>
      </c>
      <c r="D120" s="72" t="s">
        <v>157</v>
      </c>
      <c r="E120" s="72" t="s">
        <v>152</v>
      </c>
      <c r="F120" s="20" t="s">
        <v>136</v>
      </c>
      <c r="G120" s="72" t="s">
        <v>154</v>
      </c>
      <c r="H120" s="41">
        <f t="shared" si="35"/>
        <v>5.75</v>
      </c>
      <c r="I120" s="41">
        <v>3</v>
      </c>
      <c r="J120" s="41">
        <v>2.6930000000000001</v>
      </c>
      <c r="K120" s="41">
        <v>5.7000000000000002E-2</v>
      </c>
      <c r="L120" s="42"/>
      <c r="M120" s="42"/>
      <c r="N120" s="42"/>
      <c r="O120" s="79"/>
      <c r="P120" s="41">
        <f t="shared" si="36"/>
        <v>5.31</v>
      </c>
      <c r="Q120" s="41">
        <v>2.77</v>
      </c>
      <c r="R120" s="41">
        <v>2.4900000000000002</v>
      </c>
      <c r="S120" s="41">
        <v>0.05</v>
      </c>
      <c r="T120" s="42"/>
      <c r="U120" s="42"/>
      <c r="V120" s="42"/>
      <c r="W120" s="79"/>
      <c r="X120" s="10"/>
      <c r="Y120" s="71"/>
    </row>
    <row r="121" spans="1:25" s="11" customFormat="1" ht="129.75" customHeight="1" x14ac:dyDescent="0.25">
      <c r="A121" s="14" t="s">
        <v>274</v>
      </c>
      <c r="B121" s="72" t="s">
        <v>258</v>
      </c>
      <c r="C121" s="71" t="s">
        <v>28</v>
      </c>
      <c r="D121" s="72" t="s">
        <v>157</v>
      </c>
      <c r="E121" s="72" t="s">
        <v>152</v>
      </c>
      <c r="F121" s="20" t="s">
        <v>136</v>
      </c>
      <c r="G121" s="72" t="s">
        <v>154</v>
      </c>
      <c r="H121" s="41">
        <f t="shared" si="35"/>
        <v>5.8539999999999992</v>
      </c>
      <c r="I121" s="41">
        <v>3</v>
      </c>
      <c r="J121" s="41">
        <v>2.7959999999999998</v>
      </c>
      <c r="K121" s="41">
        <v>5.8000000000000003E-2</v>
      </c>
      <c r="L121" s="42"/>
      <c r="M121" s="42"/>
      <c r="N121" s="42"/>
      <c r="O121" s="79"/>
      <c r="P121" s="41">
        <f t="shared" si="36"/>
        <v>3.8</v>
      </c>
      <c r="Q121" s="41">
        <v>0.94</v>
      </c>
      <c r="R121" s="41">
        <v>2.8</v>
      </c>
      <c r="S121" s="41">
        <v>0.06</v>
      </c>
      <c r="T121" s="42"/>
      <c r="U121" s="42"/>
      <c r="V121" s="42"/>
      <c r="W121" s="79"/>
      <c r="X121" s="10"/>
      <c r="Y121" s="71"/>
    </row>
    <row r="122" spans="1:25" s="11" customFormat="1" ht="125.25" customHeight="1" x14ac:dyDescent="0.25">
      <c r="A122" s="14" t="s">
        <v>275</v>
      </c>
      <c r="B122" s="72" t="s">
        <v>259</v>
      </c>
      <c r="C122" s="71" t="s">
        <v>28</v>
      </c>
      <c r="D122" s="72" t="s">
        <v>157</v>
      </c>
      <c r="E122" s="72" t="s">
        <v>152</v>
      </c>
      <c r="F122" s="20" t="s">
        <v>136</v>
      </c>
      <c r="G122" s="72" t="s">
        <v>154</v>
      </c>
      <c r="H122" s="41">
        <f t="shared" si="35"/>
        <v>1.8879999999999999</v>
      </c>
      <c r="I122" s="41">
        <v>1.302</v>
      </c>
      <c r="J122" s="41">
        <v>0.56699999999999995</v>
      </c>
      <c r="K122" s="41">
        <v>1.9E-2</v>
      </c>
      <c r="L122" s="42"/>
      <c r="M122" s="42"/>
      <c r="N122" s="42"/>
      <c r="O122" s="79"/>
      <c r="P122" s="41">
        <f t="shared" si="36"/>
        <v>1.42</v>
      </c>
      <c r="Q122" s="41">
        <v>0.98</v>
      </c>
      <c r="R122" s="41">
        <v>0.43</v>
      </c>
      <c r="S122" s="41">
        <v>0.01</v>
      </c>
      <c r="T122" s="42"/>
      <c r="U122" s="42"/>
      <c r="V122" s="42"/>
      <c r="W122" s="79"/>
      <c r="X122" s="10"/>
      <c r="Y122" s="71"/>
    </row>
    <row r="123" spans="1:25" s="11" customFormat="1" ht="127.5" customHeight="1" x14ac:dyDescent="0.25">
      <c r="A123" s="14" t="s">
        <v>276</v>
      </c>
      <c r="B123" s="72" t="s">
        <v>260</v>
      </c>
      <c r="C123" s="71" t="s">
        <v>28</v>
      </c>
      <c r="D123" s="72" t="s">
        <v>157</v>
      </c>
      <c r="E123" s="72" t="s">
        <v>152</v>
      </c>
      <c r="F123" s="20" t="s">
        <v>136</v>
      </c>
      <c r="G123" s="72" t="s">
        <v>154</v>
      </c>
      <c r="H123" s="41">
        <f t="shared" si="35"/>
        <v>36.195</v>
      </c>
      <c r="I123" s="41">
        <v>28.861999999999998</v>
      </c>
      <c r="J123" s="41">
        <v>7.3330000000000002</v>
      </c>
      <c r="K123" s="41"/>
      <c r="L123" s="42"/>
      <c r="M123" s="42"/>
      <c r="N123" s="42"/>
      <c r="O123" s="79"/>
      <c r="P123" s="41">
        <f t="shared" si="36"/>
        <v>43.73</v>
      </c>
      <c r="Q123" s="41">
        <v>33.159999999999997</v>
      </c>
      <c r="R123" s="41">
        <v>10.57</v>
      </c>
      <c r="S123" s="41"/>
      <c r="T123" s="42"/>
      <c r="U123" s="42"/>
      <c r="V123" s="42"/>
      <c r="W123" s="79"/>
      <c r="X123" s="10"/>
      <c r="Y123" s="71"/>
    </row>
    <row r="124" spans="1:25" s="11" customFormat="1" ht="147.75" customHeight="1" x14ac:dyDescent="0.25">
      <c r="A124" s="14" t="s">
        <v>277</v>
      </c>
      <c r="B124" s="72" t="s">
        <v>261</v>
      </c>
      <c r="C124" s="71" t="s">
        <v>28</v>
      </c>
      <c r="D124" s="72" t="s">
        <v>157</v>
      </c>
      <c r="E124" s="72" t="s">
        <v>152</v>
      </c>
      <c r="F124" s="20" t="s">
        <v>136</v>
      </c>
      <c r="G124" s="72" t="s">
        <v>154</v>
      </c>
      <c r="H124" s="41">
        <f t="shared" si="35"/>
        <v>15.577999999999999</v>
      </c>
      <c r="I124" s="41">
        <v>3.577</v>
      </c>
      <c r="J124" s="41">
        <v>12.000999999999999</v>
      </c>
      <c r="K124" s="41"/>
      <c r="L124" s="42"/>
      <c r="M124" s="42"/>
      <c r="N124" s="42"/>
      <c r="O124" s="79"/>
      <c r="P124" s="41">
        <f t="shared" si="36"/>
        <v>54.08</v>
      </c>
      <c r="Q124" s="41">
        <v>3.58</v>
      </c>
      <c r="R124" s="41">
        <v>50.5</v>
      </c>
      <c r="S124" s="41"/>
      <c r="T124" s="42"/>
      <c r="U124" s="42"/>
      <c r="V124" s="42"/>
      <c r="W124" s="79"/>
      <c r="X124" s="10"/>
      <c r="Y124" s="71"/>
    </row>
    <row r="125" spans="1:25" s="11" customFormat="1" ht="117" customHeight="1" x14ac:dyDescent="0.25">
      <c r="A125" s="14" t="s">
        <v>278</v>
      </c>
      <c r="B125" s="72" t="s">
        <v>295</v>
      </c>
      <c r="C125" s="71" t="s">
        <v>28</v>
      </c>
      <c r="D125" s="72" t="s">
        <v>157</v>
      </c>
      <c r="E125" s="72"/>
      <c r="F125" s="20" t="s">
        <v>136</v>
      </c>
      <c r="G125" s="72" t="s">
        <v>154</v>
      </c>
      <c r="H125" s="41">
        <f t="shared" si="35"/>
        <v>97.54</v>
      </c>
      <c r="I125" s="41"/>
      <c r="J125" s="41">
        <v>97.54</v>
      </c>
      <c r="K125" s="41"/>
      <c r="L125" s="42"/>
      <c r="M125" s="42"/>
      <c r="N125" s="42"/>
      <c r="O125" s="79"/>
      <c r="P125" s="41">
        <f t="shared" si="36"/>
        <v>40</v>
      </c>
      <c r="Q125" s="41"/>
      <c r="R125" s="41">
        <v>40</v>
      </c>
      <c r="S125" s="41"/>
      <c r="T125" s="42"/>
      <c r="U125" s="42"/>
      <c r="V125" s="42"/>
      <c r="W125" s="79"/>
      <c r="X125" s="10"/>
      <c r="Y125" s="71"/>
    </row>
    <row r="126" spans="1:25" s="11" customFormat="1" ht="219" customHeight="1" x14ac:dyDescent="0.25">
      <c r="A126" s="14" t="s">
        <v>279</v>
      </c>
      <c r="B126" s="82" t="s">
        <v>301</v>
      </c>
      <c r="C126" s="83" t="s">
        <v>28</v>
      </c>
      <c r="D126" s="82" t="s">
        <v>157</v>
      </c>
      <c r="E126" s="82"/>
      <c r="F126" s="20" t="s">
        <v>136</v>
      </c>
      <c r="G126" s="82" t="s">
        <v>154</v>
      </c>
      <c r="H126" s="41">
        <f t="shared" si="35"/>
        <v>0</v>
      </c>
      <c r="I126" s="41"/>
      <c r="J126" s="41"/>
      <c r="K126" s="41"/>
      <c r="L126" s="42"/>
      <c r="M126" s="42"/>
      <c r="N126" s="42"/>
      <c r="O126" s="79"/>
      <c r="P126" s="41">
        <f t="shared" si="36"/>
        <v>15.47</v>
      </c>
      <c r="Q126" s="41"/>
      <c r="R126" s="41">
        <v>15.47</v>
      </c>
      <c r="S126" s="41"/>
      <c r="T126" s="42"/>
      <c r="U126" s="42"/>
      <c r="V126" s="42"/>
      <c r="W126" s="79"/>
      <c r="X126" s="10"/>
      <c r="Y126" s="83"/>
    </row>
    <row r="127" spans="1:25" s="11" customFormat="1" ht="121.5" customHeight="1" x14ac:dyDescent="0.25">
      <c r="A127" s="14" t="s">
        <v>280</v>
      </c>
      <c r="B127" s="72" t="s">
        <v>262</v>
      </c>
      <c r="C127" s="71" t="s">
        <v>28</v>
      </c>
      <c r="D127" s="72" t="s">
        <v>157</v>
      </c>
      <c r="E127" s="72"/>
      <c r="F127" s="20" t="s">
        <v>136</v>
      </c>
      <c r="G127" s="72" t="s">
        <v>154</v>
      </c>
      <c r="H127" s="41">
        <f t="shared" si="35"/>
        <v>70.412000000000006</v>
      </c>
      <c r="I127" s="41"/>
      <c r="J127" s="41">
        <v>70.412000000000006</v>
      </c>
      <c r="K127" s="41"/>
      <c r="L127" s="42"/>
      <c r="M127" s="42"/>
      <c r="N127" s="42"/>
      <c r="O127" s="79"/>
      <c r="P127" s="41">
        <f t="shared" si="36"/>
        <v>118.14</v>
      </c>
      <c r="Q127" s="41"/>
      <c r="R127" s="41">
        <v>118.14</v>
      </c>
      <c r="S127" s="41"/>
      <c r="T127" s="42"/>
      <c r="U127" s="42"/>
      <c r="V127" s="42"/>
      <c r="W127" s="79"/>
      <c r="X127" s="10"/>
      <c r="Y127" s="71"/>
    </row>
    <row r="128" spans="1:25" s="11" customFormat="1" ht="129" customHeight="1" x14ac:dyDescent="0.25">
      <c r="A128" s="14" t="s">
        <v>296</v>
      </c>
      <c r="B128" s="72" t="s">
        <v>302</v>
      </c>
      <c r="C128" s="71" t="s">
        <v>28</v>
      </c>
      <c r="D128" s="72" t="s">
        <v>157</v>
      </c>
      <c r="E128" s="72"/>
      <c r="F128" s="20" t="s">
        <v>136</v>
      </c>
      <c r="G128" s="72" t="s">
        <v>154</v>
      </c>
      <c r="H128" s="41">
        <f t="shared" si="35"/>
        <v>14.904</v>
      </c>
      <c r="I128" s="41"/>
      <c r="J128" s="41">
        <v>14.904</v>
      </c>
      <c r="K128" s="41"/>
      <c r="L128" s="42"/>
      <c r="M128" s="42"/>
      <c r="N128" s="42"/>
      <c r="O128" s="79"/>
      <c r="P128" s="41">
        <f t="shared" si="36"/>
        <v>3.6829999999999998</v>
      </c>
      <c r="Q128" s="41">
        <v>3.3149999999999999</v>
      </c>
      <c r="R128" s="41">
        <v>0.36799999999999999</v>
      </c>
      <c r="S128" s="41"/>
      <c r="T128" s="42"/>
      <c r="U128" s="42"/>
      <c r="V128" s="42"/>
      <c r="W128" s="79"/>
      <c r="X128" s="10"/>
      <c r="Y128" s="71"/>
    </row>
    <row r="129" spans="1:26" s="11" customFormat="1" ht="51.75" customHeight="1" x14ac:dyDescent="0.25">
      <c r="A129" s="97" t="s">
        <v>111</v>
      </c>
      <c r="B129" s="97"/>
      <c r="C129" s="97"/>
      <c r="D129" s="97"/>
      <c r="E129" s="97"/>
      <c r="F129" s="97"/>
      <c r="G129" s="97"/>
      <c r="H129" s="42">
        <f>SUM(H98:H128)</f>
        <v>6270.9070000000011</v>
      </c>
      <c r="I129" s="40">
        <f t="shared" ref="I129:W129" si="37">SUM(I98:I128)</f>
        <v>4755.607</v>
      </c>
      <c r="J129" s="40">
        <f t="shared" si="37"/>
        <v>583.09499999999991</v>
      </c>
      <c r="K129" s="40">
        <f t="shared" si="37"/>
        <v>932.20500000000004</v>
      </c>
      <c r="L129" s="40">
        <f t="shared" si="37"/>
        <v>0</v>
      </c>
      <c r="M129" s="40">
        <f t="shared" si="37"/>
        <v>0</v>
      </c>
      <c r="N129" s="40">
        <f t="shared" si="37"/>
        <v>0</v>
      </c>
      <c r="O129" s="28">
        <f t="shared" si="37"/>
        <v>0</v>
      </c>
      <c r="P129" s="40">
        <f t="shared" si="37"/>
        <v>4373.5119999999997</v>
      </c>
      <c r="Q129" s="40">
        <f t="shared" si="37"/>
        <v>1831.0680000000002</v>
      </c>
      <c r="R129" s="40">
        <f t="shared" si="37"/>
        <v>971.98400000000015</v>
      </c>
      <c r="S129" s="40">
        <f t="shared" si="37"/>
        <v>1570.4599999999998</v>
      </c>
      <c r="T129" s="40">
        <f t="shared" si="37"/>
        <v>0</v>
      </c>
      <c r="U129" s="40">
        <f t="shared" si="37"/>
        <v>0</v>
      </c>
      <c r="V129" s="40">
        <f t="shared" si="37"/>
        <v>0</v>
      </c>
      <c r="W129" s="28">
        <f t="shared" si="37"/>
        <v>0</v>
      </c>
      <c r="X129" s="10"/>
      <c r="Y129" s="18"/>
    </row>
    <row r="130" spans="1:26" s="11" customFormat="1" ht="23.25" customHeight="1" x14ac:dyDescent="0.25">
      <c r="A130" s="98" t="s">
        <v>9</v>
      </c>
      <c r="B130" s="98"/>
      <c r="C130" s="98"/>
      <c r="D130" s="98"/>
      <c r="E130" s="98"/>
      <c r="F130" s="98"/>
      <c r="G130" s="98"/>
      <c r="H130" s="26"/>
      <c r="I130" s="27"/>
      <c r="J130" s="27"/>
      <c r="K130" s="22"/>
      <c r="L130" s="27"/>
      <c r="M130" s="27"/>
      <c r="N130" s="27"/>
      <c r="O130" s="22"/>
      <c r="P130" s="27"/>
      <c r="Q130" s="27"/>
      <c r="R130" s="27"/>
      <c r="S130" s="27"/>
      <c r="T130" s="27"/>
      <c r="U130" s="27"/>
      <c r="V130" s="27"/>
      <c r="W130" s="22"/>
      <c r="X130" s="10"/>
      <c r="Y130" s="18"/>
    </row>
    <row r="131" spans="1:26" s="11" customFormat="1" ht="27.75" customHeight="1" x14ac:dyDescent="0.25">
      <c r="A131" s="94" t="s">
        <v>112</v>
      </c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6"/>
    </row>
    <row r="132" spans="1:26" s="11" customFormat="1" ht="92.25" customHeight="1" x14ac:dyDescent="0.25">
      <c r="A132" s="14" t="s">
        <v>300</v>
      </c>
      <c r="B132" s="72" t="s">
        <v>252</v>
      </c>
      <c r="C132" s="71" t="s">
        <v>28</v>
      </c>
      <c r="D132" s="72" t="s">
        <v>253</v>
      </c>
      <c r="E132" s="72"/>
      <c r="F132" s="72" t="s">
        <v>303</v>
      </c>
      <c r="G132" s="72" t="s">
        <v>32</v>
      </c>
      <c r="H132" s="41">
        <f t="shared" ref="H132" si="38">SUM(I132:K132)</f>
        <v>1.274</v>
      </c>
      <c r="I132" s="41"/>
      <c r="J132" s="41"/>
      <c r="K132" s="41">
        <v>1.274</v>
      </c>
      <c r="L132" s="42"/>
      <c r="M132" s="42"/>
      <c r="N132" s="42"/>
      <c r="O132" s="79"/>
      <c r="P132" s="41">
        <f t="shared" ref="P132" si="39">SUM(Q132:S132)</f>
        <v>8</v>
      </c>
      <c r="Q132" s="41"/>
      <c r="R132" s="41"/>
      <c r="S132" s="41">
        <v>8</v>
      </c>
      <c r="T132" s="42"/>
      <c r="U132" s="42"/>
      <c r="V132" s="42"/>
      <c r="W132" s="79"/>
      <c r="X132" s="10"/>
      <c r="Y132" s="71"/>
    </row>
    <row r="133" spans="1:26" s="11" customFormat="1" ht="48.75" customHeight="1" x14ac:dyDescent="0.25">
      <c r="A133" s="91" t="s">
        <v>114</v>
      </c>
      <c r="B133" s="92"/>
      <c r="C133" s="92"/>
      <c r="D133" s="92"/>
      <c r="E133" s="92"/>
      <c r="F133" s="92"/>
      <c r="G133" s="93"/>
      <c r="H133" s="46">
        <f>H132</f>
        <v>1.274</v>
      </c>
      <c r="I133" s="47">
        <f t="shared" ref="I133:W133" si="40">I132</f>
        <v>0</v>
      </c>
      <c r="J133" s="47">
        <f t="shared" si="40"/>
        <v>0</v>
      </c>
      <c r="K133" s="47">
        <f t="shared" si="40"/>
        <v>1.274</v>
      </c>
      <c r="L133" s="47">
        <f t="shared" si="40"/>
        <v>0</v>
      </c>
      <c r="M133" s="47">
        <f t="shared" si="40"/>
        <v>0</v>
      </c>
      <c r="N133" s="47">
        <f t="shared" si="40"/>
        <v>0</v>
      </c>
      <c r="O133" s="48">
        <f t="shared" si="40"/>
        <v>0</v>
      </c>
      <c r="P133" s="47">
        <f t="shared" si="40"/>
        <v>8</v>
      </c>
      <c r="Q133" s="47">
        <f t="shared" si="40"/>
        <v>0</v>
      </c>
      <c r="R133" s="47">
        <f t="shared" si="40"/>
        <v>0</v>
      </c>
      <c r="S133" s="47">
        <f t="shared" si="40"/>
        <v>8</v>
      </c>
      <c r="T133" s="47">
        <f t="shared" si="40"/>
        <v>0</v>
      </c>
      <c r="U133" s="47">
        <f t="shared" si="40"/>
        <v>0</v>
      </c>
      <c r="V133" s="47">
        <f t="shared" si="40"/>
        <v>0</v>
      </c>
      <c r="W133" s="48">
        <f t="shared" si="40"/>
        <v>0</v>
      </c>
      <c r="X133" s="10"/>
      <c r="Y133" s="18"/>
    </row>
    <row r="134" spans="1:26" s="11" customFormat="1" ht="27" customHeight="1" x14ac:dyDescent="0.25">
      <c r="A134" s="88" t="s">
        <v>9</v>
      </c>
      <c r="B134" s="89"/>
      <c r="C134" s="89"/>
      <c r="D134" s="89"/>
      <c r="E134" s="89"/>
      <c r="F134" s="89"/>
      <c r="G134" s="90"/>
      <c r="H134" s="49">
        <f>H132</f>
        <v>1.274</v>
      </c>
      <c r="I134" s="50">
        <f t="shared" ref="I134:W134" si="41">I132</f>
        <v>0</v>
      </c>
      <c r="J134" s="50">
        <f t="shared" si="41"/>
        <v>0</v>
      </c>
      <c r="K134" s="50">
        <f t="shared" si="41"/>
        <v>1.274</v>
      </c>
      <c r="L134" s="50">
        <f t="shared" si="41"/>
        <v>0</v>
      </c>
      <c r="M134" s="50">
        <f t="shared" si="41"/>
        <v>0</v>
      </c>
      <c r="N134" s="50">
        <f t="shared" si="41"/>
        <v>0</v>
      </c>
      <c r="O134" s="12">
        <f t="shared" si="41"/>
        <v>0</v>
      </c>
      <c r="P134" s="50">
        <f t="shared" si="41"/>
        <v>8</v>
      </c>
      <c r="Q134" s="50">
        <f t="shared" si="41"/>
        <v>0</v>
      </c>
      <c r="R134" s="50">
        <f t="shared" si="41"/>
        <v>0</v>
      </c>
      <c r="S134" s="50">
        <f t="shared" si="41"/>
        <v>8</v>
      </c>
      <c r="T134" s="50">
        <f t="shared" si="41"/>
        <v>0</v>
      </c>
      <c r="U134" s="50">
        <f t="shared" si="41"/>
        <v>0</v>
      </c>
      <c r="V134" s="50">
        <f t="shared" si="41"/>
        <v>0</v>
      </c>
      <c r="W134" s="12">
        <f t="shared" si="41"/>
        <v>0</v>
      </c>
      <c r="X134" s="10"/>
      <c r="Y134" s="18"/>
    </row>
    <row r="135" spans="1:26" s="11" customFormat="1" ht="39.6" customHeight="1" x14ac:dyDescent="0.25">
      <c r="A135" s="97" t="s">
        <v>7</v>
      </c>
      <c r="B135" s="97"/>
      <c r="C135" s="97"/>
      <c r="D135" s="97"/>
      <c r="E135" s="97"/>
      <c r="F135" s="97"/>
      <c r="G135" s="97"/>
      <c r="H135" s="41">
        <f t="shared" ref="H135:W135" si="42">H133+H129+H95+H90+H84+H73+H67+H59+H52+H7</f>
        <v>22570.392</v>
      </c>
      <c r="I135" s="39">
        <f t="shared" si="42"/>
        <v>5409.8240000000005</v>
      </c>
      <c r="J135" s="39">
        <f t="shared" si="42"/>
        <v>583.09499999999991</v>
      </c>
      <c r="K135" s="39">
        <f t="shared" si="42"/>
        <v>16577.472999999998</v>
      </c>
      <c r="L135" s="39">
        <f t="shared" si="42"/>
        <v>25898.771000000001</v>
      </c>
      <c r="M135" s="39">
        <f t="shared" si="42"/>
        <v>0</v>
      </c>
      <c r="N135" s="39">
        <f t="shared" si="42"/>
        <v>2320.8200000000002</v>
      </c>
      <c r="O135" s="31">
        <f t="shared" si="42"/>
        <v>297</v>
      </c>
      <c r="P135" s="39">
        <f t="shared" si="42"/>
        <v>20512.331999999999</v>
      </c>
      <c r="Q135" s="39">
        <f t="shared" si="42"/>
        <v>2384.3870000000002</v>
      </c>
      <c r="R135" s="39">
        <f t="shared" si="42"/>
        <v>971.98400000000015</v>
      </c>
      <c r="S135" s="39">
        <f t="shared" si="42"/>
        <v>17155.960999999999</v>
      </c>
      <c r="T135" s="39">
        <f t="shared" si="42"/>
        <v>18359.824000000001</v>
      </c>
      <c r="U135" s="39">
        <f t="shared" si="42"/>
        <v>0</v>
      </c>
      <c r="V135" s="39">
        <f t="shared" si="42"/>
        <v>2360.1999999999998</v>
      </c>
      <c r="W135" s="31">
        <f t="shared" si="42"/>
        <v>223</v>
      </c>
      <c r="X135" s="10"/>
      <c r="Y135" s="9"/>
    </row>
    <row r="136" spans="1:26" s="11" customFormat="1" ht="34.5" customHeight="1" x14ac:dyDescent="0.25">
      <c r="A136" s="111" t="s">
        <v>9</v>
      </c>
      <c r="B136" s="111"/>
      <c r="C136" s="111"/>
      <c r="D136" s="111"/>
      <c r="E136" s="111"/>
      <c r="F136" s="111"/>
      <c r="G136" s="111"/>
      <c r="H136" s="41">
        <f t="shared" ref="H136:W137" si="43">H134+H130+H96+H91+H85+H74+H68+H60+H53+H8</f>
        <v>4980.5019999999995</v>
      </c>
      <c r="I136" s="39">
        <f t="shared" si="43"/>
        <v>0</v>
      </c>
      <c r="J136" s="39">
        <f t="shared" si="43"/>
        <v>0</v>
      </c>
      <c r="K136" s="39">
        <f t="shared" si="43"/>
        <v>4980.5019999999995</v>
      </c>
      <c r="L136" s="39">
        <f t="shared" si="43"/>
        <v>2907.0110000000004</v>
      </c>
      <c r="M136" s="39">
        <f t="shared" si="43"/>
        <v>0</v>
      </c>
      <c r="N136" s="39">
        <f t="shared" si="43"/>
        <v>0</v>
      </c>
      <c r="O136" s="31">
        <f t="shared" si="43"/>
        <v>285</v>
      </c>
      <c r="P136" s="39">
        <f t="shared" si="43"/>
        <v>8692.9930000000004</v>
      </c>
      <c r="Q136" s="39">
        <f t="shared" si="43"/>
        <v>0</v>
      </c>
      <c r="R136" s="39">
        <f t="shared" si="43"/>
        <v>0</v>
      </c>
      <c r="S136" s="39">
        <f t="shared" si="43"/>
        <v>8692.9930000000004</v>
      </c>
      <c r="T136" s="39">
        <f t="shared" si="43"/>
        <v>0</v>
      </c>
      <c r="U136" s="39">
        <f t="shared" si="43"/>
        <v>0</v>
      </c>
      <c r="V136" s="39">
        <f t="shared" si="43"/>
        <v>71.73</v>
      </c>
      <c r="W136" s="31">
        <f t="shared" si="43"/>
        <v>126</v>
      </c>
      <c r="X136" s="10"/>
      <c r="Y136" s="9"/>
    </row>
    <row r="137" spans="1:26" s="11" customFormat="1" ht="29.25" customHeight="1" x14ac:dyDescent="0.25">
      <c r="A137" s="97" t="s">
        <v>15</v>
      </c>
      <c r="B137" s="97"/>
      <c r="C137" s="97"/>
      <c r="D137" s="97"/>
      <c r="E137" s="97"/>
      <c r="F137" s="97"/>
      <c r="G137" s="97"/>
      <c r="H137" s="41">
        <f>SUM(I137:K137)</f>
        <v>2472.9879999999998</v>
      </c>
      <c r="I137" s="39"/>
      <c r="J137" s="39"/>
      <c r="K137" s="39">
        <v>2472.9879999999998</v>
      </c>
      <c r="L137" s="39"/>
      <c r="M137" s="39"/>
      <c r="N137" s="39"/>
      <c r="O137" s="30"/>
      <c r="P137" s="39">
        <f>SUM(Q137:S137)</f>
        <v>8109.4409999999998</v>
      </c>
      <c r="Q137" s="39"/>
      <c r="R137" s="39"/>
      <c r="S137" s="39">
        <v>8109.4409999999998</v>
      </c>
      <c r="T137" s="39"/>
      <c r="U137" s="39"/>
      <c r="V137" s="39"/>
      <c r="W137" s="31"/>
      <c r="X137" s="10"/>
      <c r="Y137" s="9"/>
    </row>
    <row r="138" spans="1:26" s="11" customFormat="1" ht="45" customHeight="1" x14ac:dyDescent="0.25">
      <c r="A138" s="97" t="s">
        <v>23</v>
      </c>
      <c r="B138" s="97"/>
      <c r="C138" s="97"/>
      <c r="D138" s="97"/>
      <c r="E138" s="97"/>
      <c r="F138" s="97"/>
      <c r="G138" s="97"/>
      <c r="H138" s="52">
        <f>H135+H137</f>
        <v>25043.38</v>
      </c>
      <c r="I138" s="51">
        <f t="shared" ref="I138:W138" si="44">I135+I137</f>
        <v>5409.8240000000005</v>
      </c>
      <c r="J138" s="51">
        <f t="shared" si="44"/>
        <v>583.09499999999991</v>
      </c>
      <c r="K138" s="51">
        <f t="shared" si="44"/>
        <v>19050.460999999999</v>
      </c>
      <c r="L138" s="51">
        <f t="shared" si="44"/>
        <v>25898.771000000001</v>
      </c>
      <c r="M138" s="51">
        <f t="shared" si="44"/>
        <v>0</v>
      </c>
      <c r="N138" s="51">
        <f t="shared" si="44"/>
        <v>2320.8200000000002</v>
      </c>
      <c r="O138" s="53">
        <f t="shared" si="44"/>
        <v>297</v>
      </c>
      <c r="P138" s="51">
        <f t="shared" si="44"/>
        <v>28621.772999999997</v>
      </c>
      <c r="Q138" s="51">
        <f t="shared" si="44"/>
        <v>2384.3870000000002</v>
      </c>
      <c r="R138" s="51">
        <f t="shared" si="44"/>
        <v>971.98400000000015</v>
      </c>
      <c r="S138" s="51">
        <f t="shared" si="44"/>
        <v>25265.401999999998</v>
      </c>
      <c r="T138" s="51">
        <f t="shared" si="44"/>
        <v>18359.824000000001</v>
      </c>
      <c r="U138" s="51">
        <f t="shared" si="44"/>
        <v>0</v>
      </c>
      <c r="V138" s="51">
        <f t="shared" si="44"/>
        <v>2360.1999999999998</v>
      </c>
      <c r="W138" s="53">
        <f t="shared" si="44"/>
        <v>223</v>
      </c>
      <c r="X138" s="10"/>
      <c r="Y138" s="9"/>
      <c r="Z138" s="32"/>
    </row>
  </sheetData>
  <mergeCells count="51">
    <mergeCell ref="A136:G136"/>
    <mergeCell ref="A137:G137"/>
    <mergeCell ref="A138:G138"/>
    <mergeCell ref="A135:G135"/>
    <mergeCell ref="F3:F4"/>
    <mergeCell ref="A8:G8"/>
    <mergeCell ref="A92:Y92"/>
    <mergeCell ref="A95:G95"/>
    <mergeCell ref="A96:G96"/>
    <mergeCell ref="A69:Y69"/>
    <mergeCell ref="A67:G67"/>
    <mergeCell ref="A68:G68"/>
    <mergeCell ref="A86:Y86"/>
    <mergeCell ref="A90:G90"/>
    <mergeCell ref="A91:G91"/>
    <mergeCell ref="A97:Y97"/>
    <mergeCell ref="E3:E4"/>
    <mergeCell ref="A9:Y9"/>
    <mergeCell ref="A129:G129"/>
    <mergeCell ref="A130:G130"/>
    <mergeCell ref="A54:Y54"/>
    <mergeCell ref="A59:G59"/>
    <mergeCell ref="A60:G60"/>
    <mergeCell ref="A73:G73"/>
    <mergeCell ref="A74:G74"/>
    <mergeCell ref="A61:Y61"/>
    <mergeCell ref="A75:Y75"/>
    <mergeCell ref="A84:G84"/>
    <mergeCell ref="A85:G85"/>
    <mergeCell ref="Y31:Y32"/>
    <mergeCell ref="X1:Y1"/>
    <mergeCell ref="A2:Y2"/>
    <mergeCell ref="U1:W1"/>
    <mergeCell ref="X3:X4"/>
    <mergeCell ref="A7:G7"/>
    <mergeCell ref="A3:A4"/>
    <mergeCell ref="B3:B4"/>
    <mergeCell ref="D3:D4"/>
    <mergeCell ref="H3:K3"/>
    <mergeCell ref="P3:S3"/>
    <mergeCell ref="T3:W3"/>
    <mergeCell ref="G3:G4"/>
    <mergeCell ref="L3:O3"/>
    <mergeCell ref="C3:C4"/>
    <mergeCell ref="Y3:Y4"/>
    <mergeCell ref="A5:Y5"/>
    <mergeCell ref="A134:G134"/>
    <mergeCell ref="A133:G133"/>
    <mergeCell ref="A131:Y131"/>
    <mergeCell ref="A52:G52"/>
    <mergeCell ref="A53:G53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42" orientation="landscape" r:id="rId1"/>
  <headerFooter>
    <oddFooter>&amp;R&amp;P</oddFooter>
  </headerFooter>
  <rowBreaks count="2" manualBreakCount="2">
    <brk id="63" max="24" man="1"/>
    <brk id="7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Ю. Безденежных</dc:creator>
  <cp:lastModifiedBy>Назарова Надежда Павловна</cp:lastModifiedBy>
  <cp:lastPrinted>2025-02-28T11:45:32Z</cp:lastPrinted>
  <dcterms:created xsi:type="dcterms:W3CDTF">2020-03-20T12:34:09Z</dcterms:created>
  <dcterms:modified xsi:type="dcterms:W3CDTF">2025-03-04T11:45:22Z</dcterms:modified>
</cp:coreProperties>
</file>