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0" windowWidth="2160" windowHeight="1245"/>
  </bookViews>
  <sheets>
    <sheet name="Лист1" sheetId="1" r:id="rId1"/>
    <sheet name="Лист2" sheetId="2" r:id="rId2"/>
    <sheet name="Лист3" sheetId="3" r:id="rId3"/>
  </sheets>
  <definedNames>
    <definedName name="_xlnm.Print_Titles" localSheetId="0">Лист1!$1:$5</definedName>
    <definedName name="_xlnm.Print_Area" localSheetId="0">Лист1!$A$1:$O$274</definedName>
  </definedNames>
  <calcPr calcId="145621"/>
</workbook>
</file>

<file path=xl/calcChain.xml><?xml version="1.0" encoding="utf-8"?>
<calcChain xmlns="http://schemas.openxmlformats.org/spreadsheetml/2006/main">
  <c r="L275" i="1" l="1"/>
  <c r="M275" i="1"/>
  <c r="K275" i="1"/>
  <c r="I275" i="1"/>
  <c r="H275" i="1"/>
  <c r="F275" i="1"/>
  <c r="E275" i="1" l="1"/>
  <c r="F111" i="1"/>
  <c r="E111" i="1"/>
  <c r="E274" i="1" l="1"/>
  <c r="F147" i="1" l="1"/>
  <c r="E147" i="1"/>
  <c r="M63" i="1"/>
  <c r="F46" i="1"/>
  <c r="E46" i="1"/>
  <c r="F49" i="1"/>
  <c r="E49" i="1"/>
  <c r="F54" i="1"/>
  <c r="E54" i="1"/>
  <c r="F45" i="1"/>
  <c r="E45" i="1"/>
  <c r="E273" i="1" s="1"/>
  <c r="L274" i="1" l="1"/>
  <c r="L273" i="1" s="1"/>
  <c r="M274" i="1"/>
  <c r="M273" i="1" s="1"/>
  <c r="K274" i="1"/>
  <c r="I274" i="1"/>
  <c r="H274" i="1"/>
  <c r="F274" i="1"/>
  <c r="I273" i="1" l="1"/>
  <c r="K273" i="1" l="1"/>
  <c r="H273" i="1"/>
  <c r="F273" i="1" l="1"/>
</calcChain>
</file>

<file path=xl/comments1.xml><?xml version="1.0" encoding="utf-8"?>
<comments xmlns="http://schemas.openxmlformats.org/spreadsheetml/2006/main">
  <authors>
    <author>Автор</author>
  </authors>
  <commentList>
    <comment ref="O3" authorId="0">
      <text>
        <r>
          <rPr>
            <b/>
            <sz val="9"/>
            <color indexed="81"/>
            <rFont val="Tahoma"/>
            <family val="2"/>
            <charset val="204"/>
          </rPr>
          <t>Автор:</t>
        </r>
        <r>
          <rPr>
            <sz val="9"/>
            <color indexed="81"/>
            <rFont val="Tahoma"/>
            <family val="2"/>
            <charset val="204"/>
          </rPr>
          <t xml:space="preserve">
По конкурсам (чемпионатом) указать количество участников, количество призовых мест, победителей.
По классным часам указать количество часов, школу, класс.
По оформлению кабинетов, классов указать школу, класс, тематику.</t>
        </r>
      </text>
    </comment>
    <comment ref="M89" authorId="0">
      <text>
        <r>
          <rPr>
            <b/>
            <sz val="9"/>
            <color indexed="81"/>
            <rFont val="Tahoma"/>
            <family val="2"/>
            <charset val="204"/>
          </rPr>
          <t>Автор:</t>
        </r>
        <r>
          <rPr>
            <sz val="9"/>
            <color indexed="81"/>
            <rFont val="Tahoma"/>
            <family val="2"/>
            <charset val="204"/>
          </rPr>
          <t xml:space="preserve">
по бюджету-160, по внебюдж. -16  </t>
        </r>
      </text>
    </comment>
    <comment ref="O89" authorId="0">
      <text>
        <r>
          <rPr>
            <b/>
            <sz val="9"/>
            <color indexed="81"/>
            <rFont val="Tahoma"/>
            <family val="2"/>
            <charset val="204"/>
          </rPr>
          <t>Автор:</t>
        </r>
        <r>
          <rPr>
            <sz val="9"/>
            <color indexed="81"/>
            <rFont val="Tahoma"/>
            <family val="2"/>
            <charset val="204"/>
          </rPr>
          <t xml:space="preserve">
Выпуск по бюждету-250 чел. Выпуск по внебюджету -13 чел.</t>
        </r>
      </text>
    </comment>
    <comment ref="O270" authorId="0">
      <text>
        <r>
          <rPr>
            <b/>
            <sz val="9"/>
            <color indexed="81"/>
            <rFont val="Tahoma"/>
            <family val="2"/>
            <charset val="204"/>
          </rPr>
          <t>Автор:</t>
        </r>
        <r>
          <rPr>
            <sz val="9"/>
            <color indexed="81"/>
            <rFont val="Tahoma"/>
            <family val="2"/>
            <charset val="204"/>
          </rPr>
          <t xml:space="preserve">
Количество выпускников средне профессионального образования  - 199
Количество выпускников высшего образования - 165
</t>
        </r>
      </text>
    </comment>
    <comment ref="L272" authorId="0">
      <text>
        <r>
          <rPr>
            <b/>
            <sz val="9"/>
            <color indexed="81"/>
            <rFont val="Tahoma"/>
            <family val="2"/>
            <charset val="204"/>
          </rPr>
          <t>Автор:</t>
        </r>
        <r>
          <rPr>
            <sz val="9"/>
            <color indexed="81"/>
            <rFont val="Tahoma"/>
            <family val="2"/>
            <charset val="204"/>
          </rPr>
          <t xml:space="preserve">
ОБУЧЕНИЕ РАБОТНИКОВ МУП НА ПОВАРОВ</t>
        </r>
      </text>
    </comment>
  </commentList>
</comments>
</file>

<file path=xl/sharedStrings.xml><?xml version="1.0" encoding="utf-8"?>
<sst xmlns="http://schemas.openxmlformats.org/spreadsheetml/2006/main" count="1034" uniqueCount="506">
  <si>
    <t>Наименование  мероприятия</t>
  </si>
  <si>
    <t>план</t>
  </si>
  <si>
    <t>факт</t>
  </si>
  <si>
    <t xml:space="preserve">Дата реализации мероприятия </t>
  </si>
  <si>
    <t>Ед.изм.</t>
  </si>
  <si>
    <t>Причина неисполнения  мероприятия</t>
  </si>
  <si>
    <t xml:space="preserve"> По профессиональному обучению, дополнительному образованию </t>
  </si>
  <si>
    <t>Примечание</t>
  </si>
  <si>
    <t>Наименование предприятия, задействованного в реализации мероприятия</t>
  </si>
  <si>
    <t>Департамент образования</t>
  </si>
  <si>
    <t>Итого</t>
  </si>
  <si>
    <t>2021 год</t>
  </si>
  <si>
    <t>1 п/г 2021</t>
  </si>
  <si>
    <t>Дзержинский межмуниципальный филиал ГКУ НО "НЦЗН"</t>
  </si>
  <si>
    <t>1 п/г 2022 чел.</t>
  </si>
  <si>
    <t>1 п/г 2022 ед.</t>
  </si>
  <si>
    <t>Итого, ед. материалов, штук</t>
  </si>
  <si>
    <t>Наименование специальности, профессий</t>
  </si>
  <si>
    <t>Итого, человек</t>
  </si>
  <si>
    <t>Количество человек, посетивших мероприятие (прошедших практику, обучение)</t>
  </si>
  <si>
    <t xml:space="preserve">2022 чел. </t>
  </si>
  <si>
    <t>2022 ед.</t>
  </si>
  <si>
    <t>Дзержинский филиал "РАНХиГС"</t>
  </si>
  <si>
    <t>День открытых дверей</t>
  </si>
  <si>
    <t>апрель</t>
  </si>
  <si>
    <t>март</t>
  </si>
  <si>
    <t>июнь</t>
  </si>
  <si>
    <t>май</t>
  </si>
  <si>
    <t>чел.</t>
  </si>
  <si>
    <t>Проведение дней профориентации</t>
  </si>
  <si>
    <t>студенты ГБПОУ ДИКТ 2-3 курс</t>
  </si>
  <si>
    <t>студенты ГБПОУ ДИКТ 1-2 курс</t>
  </si>
  <si>
    <t>Трудоустройство вынускников 2024 года на предприятия города и области</t>
  </si>
  <si>
    <t>февраль</t>
  </si>
  <si>
    <t>Определение в ОО работника и закрепления в его должностной инструкции функции по организации профориентационной работы и общественно полезного производительного труда учащихся</t>
  </si>
  <si>
    <t>шт.</t>
  </si>
  <si>
    <t>Участие педагогических работников в муниципальных, региональных конкурсах образовательных программ и методических разработок по профориентационной работе</t>
  </si>
  <si>
    <t>январь, апрель</t>
  </si>
  <si>
    <t xml:space="preserve">Организация работы объединений дополнительного образования различной направленности </t>
  </si>
  <si>
    <t>Введение элективных курсов и факультативов</t>
  </si>
  <si>
    <t xml:space="preserve">Реализация проектов совместной деятельности общеобразовательных организаций с организациями дополнительного образования, направленных на профессиональное самоопределение </t>
  </si>
  <si>
    <t>Проведение в образовательных организациях мероприятий профориентационной направленности</t>
  </si>
  <si>
    <t>Проведение тематических развивающих занятий для обучающихся</t>
  </si>
  <si>
    <t xml:space="preserve">чел. </t>
  </si>
  <si>
    <t>Проведение встреч с выпускниками школ, обучающимися в профессиональных образовательных организациях и образовательных организациях высшего образования</t>
  </si>
  <si>
    <t>Организация профориентационных экскурсий на предприятия города/области</t>
  </si>
  <si>
    <t>Проведение родительских собраний в общеобразовательных организациях</t>
  </si>
  <si>
    <t>Мероприятия в рамках Школы молодого педагога</t>
  </si>
  <si>
    <t>январь-март</t>
  </si>
  <si>
    <t>январь -март</t>
  </si>
  <si>
    <t xml:space="preserve">Прохождение производственной практики студентами </t>
  </si>
  <si>
    <t>чел</t>
  </si>
  <si>
    <t>Мероприятия в рамках бизнес-наставничества</t>
  </si>
  <si>
    <t>01.01.2024-30.06.2024</t>
  </si>
  <si>
    <t>Предприятия - члены ТПП г. Дзержинска, представители различных направлений бизнеса г. Дзержинска, представители органов власти</t>
  </si>
  <si>
    <t>Предприятия - члены ТПП г. Дзержинска, представители различных направлений бизнеса г. Дзержинска</t>
  </si>
  <si>
    <t>Профориентационные презентации для школьников</t>
  </si>
  <si>
    <t>Повар/кондитер</t>
  </si>
  <si>
    <t>Профориентационные дни на базе Ресурсного центра колледжа</t>
  </si>
  <si>
    <t>Обучение школьников по профессии</t>
  </si>
  <si>
    <t>Участие в региональном этапе Чемпионата высоких технологий</t>
  </si>
  <si>
    <t>ед.</t>
  </si>
  <si>
    <t>январь - май</t>
  </si>
  <si>
    <t>Целевое обучение студентов</t>
  </si>
  <si>
    <t>Стажировки преподавателей для повышения квалификационного уровня на предприятиях г.о.г. Дзержинск</t>
  </si>
  <si>
    <t>-</t>
  </si>
  <si>
    <t xml:space="preserve">Организация обучения рабочих предприятий по запросу </t>
  </si>
  <si>
    <t xml:space="preserve">Проект "Это бизнес"
</t>
  </si>
  <si>
    <t>Количество трудоустроен-ных выпускников ВПО</t>
  </si>
  <si>
    <t>Количество заключен-ных целевых договоров</t>
  </si>
  <si>
    <t>Количество трудоустроен-ных выпускников учреждений СПО</t>
  </si>
  <si>
    <t xml:space="preserve">январь-декабрь (преддипломная) апрель-июнь (учебная) </t>
  </si>
  <si>
    <t>Количество выданных сертификатов, удостовере- ний</t>
  </si>
  <si>
    <t>Трудоустройство выпускников 2024 года на предприятия города и области</t>
  </si>
  <si>
    <t>Выпуск - 264 чел.</t>
  </si>
  <si>
    <t>Выпуск всего - 364 чел.</t>
  </si>
  <si>
    <t>январь</t>
  </si>
  <si>
    <t>ОП Торгово - промышленная палата Нижегородской области в г. Дзержинск</t>
  </si>
  <si>
    <t>ДПИ ФГОУ ВО "НГТУ им. Р.Е. Алексеева"</t>
  </si>
  <si>
    <t>Предостав-лено субсидий</t>
  </si>
  <si>
    <t>Выпуск - 276 чел.</t>
  </si>
  <si>
    <t>Выпуск - 267 чел.</t>
  </si>
  <si>
    <t xml:space="preserve">1 п/г 2023 чел. </t>
  </si>
  <si>
    <t>1 п/г 2023 ед.</t>
  </si>
  <si>
    <t xml:space="preserve">2023 чел. </t>
  </si>
  <si>
    <t>2023 ед.</t>
  </si>
  <si>
    <t>Отчет по реализации мероприятий концепции профориентационного обучения на 01.01.2025</t>
  </si>
  <si>
    <t>Цикл классных часов "Техникум в годы Великой Отечественной войны"</t>
  </si>
  <si>
    <t>АО "Загорский трубный завод"</t>
  </si>
  <si>
    <t>Встреча студентов I курса с инспектором по делам несовершеннолетних ОП №2 УМВД России по г. Дзержинску Витюк А.В.</t>
  </si>
  <si>
    <t>Профориентационная встреча представителей налоговой инспекции с обучающимися группы БУ - 31</t>
  </si>
  <si>
    <t>Экскурсия для учащихся 9 классов из школ №1 и №17</t>
  </si>
  <si>
    <t>ООО "НПК ХОМА"</t>
  </si>
  <si>
    <t xml:space="preserve"> ФКП "Завод им. Я.М. Свердлова</t>
  </si>
  <si>
    <t>ДПИ НГТУ</t>
  </si>
  <si>
    <t>Участие в гала - концерте в ДК им. Я.М.Свердлова и награждение победителей  заводского патриотического фестиваля - конкурса "Время побед"</t>
  </si>
  <si>
    <t>Экскурсия обучающихся групп ТОВ22 и ТОВ31 на ООО НПК Хома</t>
  </si>
  <si>
    <t>Центр занятости населения г. Дзержинск, филиал ННГУ им. Н.И. Лобачевского</t>
  </si>
  <si>
    <t>ООО "Синтез Ока"</t>
  </si>
  <si>
    <t>18.03 -29.03.2024</t>
  </si>
  <si>
    <t xml:space="preserve">Встреча  с сотрудниками правоохранительных органов. Беседа со студентами по теме "Терроризм и экстремизм" </t>
  </si>
  <si>
    <t>Волжский политехнический техникум</t>
  </si>
  <si>
    <t>Участие в городском конкурсе "Частица Родины - мой город, мой Дзержинск</t>
  </si>
  <si>
    <t>ГБПОУ "ДТК"</t>
  </si>
  <si>
    <t>Участие в региональном Чемпионате профессионального мастерства  Абилимпикс" в Нижегородском Губернском колледже в номинации Мастер обработки цифровой информации.</t>
  </si>
  <si>
    <t>Участие в реализации Программы "Православное Черноречье". Принятие участия в акции "Вместе на доброе дело"</t>
  </si>
  <si>
    <t xml:space="preserve"> ФКП "Завод им. Я.М. Свердлова"</t>
  </si>
  <si>
    <t xml:space="preserve"> АО "ГосНии Кристалл"</t>
  </si>
  <si>
    <t>Единый день открытых дверей</t>
  </si>
  <si>
    <t>Участие в VIII Всероссийских Музруковских чтениях "От студенческого проекта - к профессиональной карьере"</t>
  </si>
  <si>
    <t>22.04 - 24.04.2024</t>
  </si>
  <si>
    <t>Участие во Всероссийской акции "Георгиевская ленточка"</t>
  </si>
  <si>
    <t>Экскурсия студентов групп М-31 и М-32 на ООО "Даниели - Волга"</t>
  </si>
  <si>
    <t>ООО "Даниели - Волга"</t>
  </si>
  <si>
    <t>Проведение конкурса Индивидуальных проектов</t>
  </si>
  <si>
    <t>Участие в городском шествии ко Дню Города и Дню Химика</t>
  </si>
  <si>
    <t xml:space="preserve">Сенеж </t>
  </si>
  <si>
    <t xml:space="preserve">Открытие Образовательно-производственного химического кластера и День Знаний </t>
  </si>
  <si>
    <t>Участие в ПРОФИ 2024 по УГС 09.00.00</t>
  </si>
  <si>
    <t>Профилактическая беседа о соблюдении ПДД со студентами групп АК11 и ТОВ21 была проведена инспектором  ДПС ОГИБДД России по г. Дзержинску Жеревчук Д.С.</t>
  </si>
  <si>
    <t xml:space="preserve">Встреча студентов групп М31, КИП31 с участниками СВО </t>
  </si>
  <si>
    <t>Беседа студентов группы М -11 с медицинским психологом Булановой Н.П по теме "Жизнестойкость"</t>
  </si>
  <si>
    <t xml:space="preserve">Беседа медицинского психолога Булановой Н.П. со студентами группы М32. на тему "Ответственность" </t>
  </si>
  <si>
    <t>Экскурсия студентов группы М12 на ООО "ОКАПОЛ"</t>
  </si>
  <si>
    <t>ООО "ОКАПОЛ"</t>
  </si>
  <si>
    <t>Экскурсия студентов Группы ХТП11 на ООО "ОКАПОЛ"</t>
  </si>
  <si>
    <t>Встреча студентов группы КИП -11 с представителем ОБЭП Глинкиной Ю.В. Беседа по теме "Взяточничество"</t>
  </si>
  <si>
    <t>Экскурсия студентов группы АК11 на ООО "Синтез ОКА"</t>
  </si>
  <si>
    <t>на ООО "Синтез ОКА"</t>
  </si>
  <si>
    <t>Участие студентов по специальности 15.02.12 в студенческой смене ПРОФИ 2024 по УГС 15.00.00</t>
  </si>
  <si>
    <t>п. Пошатово</t>
  </si>
  <si>
    <t>Участие в патриотическом мероприятии "Счего начинается Родина"</t>
  </si>
  <si>
    <t>ГБПОУ ДИКТ</t>
  </si>
  <si>
    <t>ДПИ НГТУ им. Р.Е. Алексеева</t>
  </si>
  <si>
    <t>Участие в городском международном форуме "Действуй, Дзержинск!"</t>
  </si>
  <si>
    <t>Загородный клуб "Ранчо 636"</t>
  </si>
  <si>
    <t>РЖД Дистанция пути г. Дзержинск</t>
  </si>
  <si>
    <t>Участие в интеллектуальной игре "Игры разума"</t>
  </si>
  <si>
    <t>МЦ Спутник</t>
  </si>
  <si>
    <t>Участие студента группы М31 Хрулева Игоря в региональной Олимпиаде профессионального мастерства по УГС 15.00.00</t>
  </si>
  <si>
    <t>ГБПОУ ДПК</t>
  </si>
  <si>
    <t>Нижегородский радиотехнический колледж</t>
  </si>
  <si>
    <t xml:space="preserve">  5-е место</t>
  </si>
  <si>
    <t xml:space="preserve"> ООО "Синтез ОКА" </t>
  </si>
  <si>
    <t>Участие (Лудин Илья М -41) в Олимпиаде по бережливому производству на базе ГБПОУ "Нижегородский автомеханический техникум"</t>
  </si>
  <si>
    <t>ГБПОУ "Нижегородский автомеханический техникум"</t>
  </si>
  <si>
    <t>Экскурсия преподаватлей и сотрудников техникума на АО "Сибур-Нефтехим"</t>
  </si>
  <si>
    <t>АО "Сибур-Нефтехим"</t>
  </si>
  <si>
    <t xml:space="preserve">"Деловой завтрак" - "Мы ПРОФИ!" с ГБПОУ МО Сергиево - Посадский колледж </t>
  </si>
  <si>
    <t>Встречи, круглые столы обучающихся техникума с работодателями, с ЦЗН,с выпускниками, добившимися значительных результатов в 
профессии</t>
  </si>
  <si>
    <t>Совместна реализация проекта по ранней профориентации с детским садом № 126</t>
  </si>
  <si>
    <t>Заключение целевых договоров с предприятиями города и области</t>
  </si>
  <si>
    <t>Практическое мероприятие в рамках реализации проекта Билет в будущее</t>
  </si>
  <si>
    <t xml:space="preserve">июль-август </t>
  </si>
  <si>
    <t>июль-декабрь</t>
  </si>
  <si>
    <t>18.09.2024   02.10.2024   07.10.2024   09.10.2024   29.10.2024   01.11.2024   07.11.2024   08.11.2024    12.11.2024   27.11.2024    28.11.2024   29.11.2024</t>
  </si>
  <si>
    <t>сентябрь-декабрь</t>
  </si>
  <si>
    <t>10.10.2024           15.10.2024         17.10.2024                  24.10.2024                     06.11.2024                08.11.2024                      12.11.2024                   14.11.2024</t>
  </si>
  <si>
    <t>ООО Премио</t>
  </si>
  <si>
    <t>Электрогазосварщик      Слесарь-ремонтник    Токарь   Электромонтер     Аппаратчик синтеза    Лаборант хим.анализа  Аппаратчик установки опытного производства   Станочник</t>
  </si>
  <si>
    <t>Облицовщик- плиточник</t>
  </si>
  <si>
    <t>студенты ГБПОУ ДИКТ 1-4 курс</t>
  </si>
  <si>
    <t>воспитаники дошкольного учреждения 6-7 лет</t>
  </si>
  <si>
    <t>апрель, октябрь</t>
  </si>
  <si>
    <t>весь период</t>
  </si>
  <si>
    <t>ед</t>
  </si>
  <si>
    <t>Организация проведения производственной практики  на предприятиях г.о.г. Дзержинск</t>
  </si>
  <si>
    <t>октябрь</t>
  </si>
  <si>
    <t>ноябрь</t>
  </si>
  <si>
    <t>26.03.2024                                                                                                  08.11.2024</t>
  </si>
  <si>
    <t>сентябрь 2023 – апрель 2024</t>
  </si>
  <si>
    <t>сентябрь 2024 – апрель 2025</t>
  </si>
  <si>
    <t>Профориентационные мероприятия для школьников "Я и мир профессий"</t>
  </si>
  <si>
    <t>Профориентационные мерприятия для школьников младших классов "Знакомство с миром профессий"</t>
  </si>
  <si>
    <t>Профориентационные мероприятия для студентов средних профессиональных организаций</t>
  </si>
  <si>
    <t>19.03.2024, 15.04.2024</t>
  </si>
  <si>
    <t>22.03.2024, 11.12.2024, 12.12.2024</t>
  </si>
  <si>
    <t>сентябрь</t>
  </si>
  <si>
    <t>в течении года</t>
  </si>
  <si>
    <t>ед.изм.</t>
  </si>
  <si>
    <t>март, ноябрь</t>
  </si>
  <si>
    <t>ГБПОУ ДПК, ГБПОУ ДИКТ,ДТК, ДХТ</t>
  </si>
  <si>
    <t>Участие обучающихся 9–11 кл. в Дне открытых дверей в профессиональных образовательных организациях города/области и образовательных организациях высшего образования</t>
  </si>
  <si>
    <t xml:space="preserve">Экскурсии для студентов в организации 
потенциальных  работодателей </t>
  </si>
  <si>
    <t>Проведение мастер–классов преподавателями и работодателями для студентов по формированию профессиональных качеств</t>
  </si>
  <si>
    <t>Реализация программ учебных, производственных и преддипломных практик; отбор лучших студентов для работы на предприятиях</t>
  </si>
  <si>
    <t>Встречи, круглые столы студентов колледжа с выпускниками, добившимися значительных результатов в профессии</t>
  </si>
  <si>
    <t>Ярмарки вакансий с работодателями</t>
  </si>
  <si>
    <t xml:space="preserve">МБОУ СШ №№ 3, 7, 9, 17, 33, 39, 40, 68   </t>
  </si>
  <si>
    <t>16.03.2024 20.04.2024       19.10.2024</t>
  </si>
  <si>
    <t>Департамент образования администрации г. Дзержинск</t>
  </si>
  <si>
    <t>Участие в профильных областных сменах "Учебные сборы"</t>
  </si>
  <si>
    <t>июль</t>
  </si>
  <si>
    <t>Проведение профориентационного профессионального конкурса "Знай и умей" (отборочный чемпионат профессионального мастерства)</t>
  </si>
  <si>
    <t>декабрь</t>
  </si>
  <si>
    <t>Реализация дополнительной программы "Обучение первой профессии"</t>
  </si>
  <si>
    <t>Проведение профориентационных проб для школьников на беазе матсерских, оснащенных высокотехнологичным оборудованием</t>
  </si>
  <si>
    <t>январь-декабрь</t>
  </si>
  <si>
    <t>Конкурсы, мастер-классы и профпробы для обучающихся образовательных организаций города</t>
  </si>
  <si>
    <t>Соревнования, олимпиады, квесты для обучающихся образовательных организаций города</t>
  </si>
  <si>
    <t>Реализация профессиональных проб в рамках проекта "Билет в будущее"</t>
  </si>
  <si>
    <t>Реализация дополнительных образовательных программ для дошкольников и младших школьников</t>
  </si>
  <si>
    <t>Заключение договоров о сетевом партнерстве по реализации образовательных программ</t>
  </si>
  <si>
    <t>январь, июнь, ноябрь</t>
  </si>
  <si>
    <t>Образовательные встречи по развитию мягких навыков для учащихся учреждений СПО</t>
  </si>
  <si>
    <t>январь, октябрь</t>
  </si>
  <si>
    <t>Экскурсии для школьников</t>
  </si>
  <si>
    <t>сентябрь, декабрь</t>
  </si>
  <si>
    <t>Проведение родительских собраний на базе кластера</t>
  </si>
  <si>
    <t>сентябрь- декабрь</t>
  </si>
  <si>
    <t>День карьеры</t>
  </si>
  <si>
    <t xml:space="preserve">
октябрь- ноябрь
</t>
  </si>
  <si>
    <t>Обучение первой профессии «Вожатый»</t>
  </si>
  <si>
    <t>Увеличение сроков реализации программы</t>
  </si>
  <si>
    <t>апрель, сентябрь</t>
  </si>
  <si>
    <t>Конференция по защите индивидуальных проектов по педагогической тематике</t>
  </si>
  <si>
    <t xml:space="preserve">февраль-март </t>
  </si>
  <si>
    <t xml:space="preserve">февраль-апрель </t>
  </si>
  <si>
    <t>Химическая школа</t>
  </si>
  <si>
    <t>Техническая школа</t>
  </si>
  <si>
    <t>Школа программирования</t>
  </si>
  <si>
    <t>Подготовительные курсы</t>
  </si>
  <si>
    <t>Экскурсии учащихся 10-11 классов школ города Дзержинка и СПО</t>
  </si>
  <si>
    <t>День презентаций промышленных партнёров ДПИ НГТУ</t>
  </si>
  <si>
    <t>19 предприятий</t>
  </si>
  <si>
    <t>в течение года</t>
  </si>
  <si>
    <t xml:space="preserve">март-май </t>
  </si>
  <si>
    <t xml:space="preserve">январь-июнь </t>
  </si>
  <si>
    <t xml:space="preserve">март-апрель </t>
  </si>
  <si>
    <t>март, апрель,       октябрь</t>
  </si>
  <si>
    <t>Тестирование на определение развития личностных компетенций обучающихся ПОО кластера</t>
  </si>
  <si>
    <t>Проведение дней открытых дверей "Добро пожаловать"</t>
  </si>
  <si>
    <t>МБОУ СШ №3, МБОУ СШ №26, МБОУ СШ №70,   МБОУ СШ №34, МБОУ СШ №32, МБОУ СШ №27, МБОУ СШ №23, МБОУ СШ №68, МБОУ СШ №37, МБОУ СШ №20, МБОУ СШ №9 (п.Мулино), МБОУ СШ №1(п.Мулино), МБОУ СШ №8 (п.Новосмолино), МБОУ СШ №1 (г.Володарск), МБОУ СШ №10 (г.Володарск), МБОУ СШ №4 (п.Юганец), МБОУ СШ №5 (п.Центральный), МБОУ СШ №7 (п.Фролищи), МБОУ СШ №6 (п.Смолино), МБОУ СШ №11 (п.Ильино), МБОУ СШ №3 (п.Ильиногорск), д/с №126</t>
  </si>
  <si>
    <t>Чемпионат профессионального мастерства "Профессионалы" и чемпионат Высоких технологий</t>
  </si>
  <si>
    <t>март  (региогальный этап), май-июнь (отборочный этап)</t>
  </si>
  <si>
    <t>апрель (региональный этап)</t>
  </si>
  <si>
    <t>вязание крючком, бисероплетение, швея, маляр</t>
  </si>
  <si>
    <t>Экскурсии на предприятия г.о.г Дзержинск "День без турникетов"</t>
  </si>
  <si>
    <t>АО "ГосНИИМаш им. В.В. Бахирева", АО "ГосНИИ "Кристалл", ПАО "Сбербанк России", ООО "Агроторг"
Институт ФСБ</t>
  </si>
  <si>
    <t>студенты техникума
 2-4 курса   18 лет</t>
  </si>
  <si>
    <t>Проведение мастер-классов, тренингов и деловых игр для школьников во время весенних каникул</t>
  </si>
  <si>
    <t>январь-июнь</t>
  </si>
  <si>
    <t>школьники 8 класса  
 13-14 лет</t>
  </si>
  <si>
    <t>Проект "Моя первая профессия". Освоение модуля "Основы парикмахерского искусства"</t>
  </si>
  <si>
    <t>Встречи, круглые столы обучающихся техникума с выпускниками, добившимися значительных результатов в профессии</t>
  </si>
  <si>
    <t xml:space="preserve">март-июнь </t>
  </si>
  <si>
    <t>ООО "Премио"</t>
  </si>
  <si>
    <t>Участие обучающихся во 
Всероссийском проекте "Финансовая грамотность"</t>
  </si>
  <si>
    <t>Ярмарка выпускников (отбор  студентов для работы на 
предприятиях)</t>
  </si>
  <si>
    <t xml:space="preserve">май-июнь </t>
  </si>
  <si>
    <t>облицовка плиткой  кузовной ремонт    парикмахерское искусство  предпринимательство</t>
  </si>
  <si>
    <t>март-май, октябрь, декабрь</t>
  </si>
  <si>
    <t>14.03.2024      20.04.2024          16.05.2024 19.10.2024 18.12.2024</t>
  </si>
  <si>
    <t>январь-февраль, июль-декабрь</t>
  </si>
  <si>
    <t>16.01.2024 17.01.2024 30.01.2024 07.02.2024 09.02.2024 25.09.2024 27.09.2024 28.09.2024 11.10.2024 07.11.2024 28.11.2024</t>
  </si>
  <si>
    <t>январь-апрель, сентябрь-декабрь</t>
  </si>
  <si>
    <t>25.01.2024           26.01.2024             06.02.2024                 11.03.2024            14.03.2024          19.03.2024               21.03.2024            04.04.2024                 05.04.2024                         11.04.2024                      17.04.2024 26.09.2024 01.10.2024 23.10.2024 23.11.2024 04.12.2024 10.12.2024 11.12.2024</t>
  </si>
  <si>
    <t>Организация временной трудовой занятости обучающихся, организация трудовых бригад на летний период</t>
  </si>
  <si>
    <t xml:space="preserve">Организация трудоустройства выпускников колледжа и летнего 
(временного) трудоустройства 
обучающихся </t>
  </si>
  <si>
    <t>12.01.2024 19.01.2024 26.01.2024</t>
  </si>
  <si>
    <t>День самоуправления в праздник российского студенчества</t>
  </si>
  <si>
    <t>Межрайонная ИФНС России          № 2 по Нижегородской области</t>
  </si>
  <si>
    <t>Отборочный тур на право участия в Региональном этапе Чемпионата по профессиональному мастерству "Профессионалы" 2024</t>
  </si>
  <si>
    <t>Экскурсия обучающихся по специальности "Технология пиротехнических составов и изделий"</t>
  </si>
  <si>
    <t>01.02 2024 25.02.2024</t>
  </si>
  <si>
    <t>Участие в заочном туре многопрофильной Олимпиады школьников "ПОЛИТЕХ" по профилю ХИМИЯ и ЭКОЛОГИЯ</t>
  </si>
  <si>
    <t>Экскурсия студентов групп Т-31 и Т-32 на предприятие ООО "Синтез ОКА" в рамках ознакомления с предприятиями - партнерами</t>
  </si>
  <si>
    <t xml:space="preserve">Встреча студентов - выпускников с областным кадровым агенством </t>
  </si>
  <si>
    <t>26.02.2024-01.03.2024</t>
  </si>
  <si>
    <t>Встреча студентов групп С31 и КС41 с представителями АО Русполимет</t>
  </si>
  <si>
    <t>Участие в XVIII Всероссийском конкурсе достижений талантливой молодежи "Национальное достояние России"</t>
  </si>
  <si>
    <t>Участие в региональном Чемпионате профессионального мастерства "Профессионалы"</t>
  </si>
  <si>
    <t>Организация для студентов выпускных групп Ярмарки вакансий  техникума</t>
  </si>
  <si>
    <t>ООО "Канат"</t>
  </si>
  <si>
    <t>Профориентационное мероприятие для учащихся 9 классов школ №10 г.Володарска, №2 пос. Решетиха, №3 пос. Ильиногорск, №6 пос. Горбатовка</t>
  </si>
  <si>
    <t>Участие в очном модуле образовательной программы по формированию Управленческой Команды ФП Профессионалитет</t>
  </si>
  <si>
    <t>11.04.2024- 13.04.2024</t>
  </si>
  <si>
    <t>Встреча и беседа студентов I курса с медицинским психологом из наркодиспансера г.Дзержинска о разрушительном влиянии наркосодержащих веществ на здоровье человека</t>
  </si>
  <si>
    <t>Подведение итогов регионального Чемпионата профессионального мастерства "Профессионалы". Поздравление и награждение победителей</t>
  </si>
  <si>
    <t>Беседа студентов с сотрудником Дзержинского наркоконтроля об ответственности за хранение и распространение наркосодержащих средств</t>
  </si>
  <si>
    <t>Принятие активного участия волонтерами техникума в реализаци федерального проекта "Формирование комфортной городской среды</t>
  </si>
  <si>
    <t>Участие в образовательном проекте "Уроки с путешествием. Нижний Новгород - Волгоград (группы ТОВ-11 и С-11)</t>
  </si>
  <si>
    <t>12.04.2024, 26.04.2024</t>
  </si>
  <si>
    <t>Проведение студентами - амбассадорами техникума классного часа для учащихся 8-9 классов шк. №5</t>
  </si>
  <si>
    <t>22.04.2024- 23.04.2024</t>
  </si>
  <si>
    <t>22.04.2024- 24.04.2024</t>
  </si>
  <si>
    <t>Проведение в преддверии Дня химика  амбассадорами Профессионалитета тематического интерактива для всех желающих техникума</t>
  </si>
  <si>
    <t>Проведение XVIII научно - практической конференции</t>
  </si>
  <si>
    <t>Участие команды техникума во втором очном модуле программы подготовки ФП "Профессионалитет"</t>
  </si>
  <si>
    <t>07.06.24-09.06.24</t>
  </si>
  <si>
    <t>Завершение акции "Мы рядом" по сбору гуманитарной помощи для участников СВО</t>
  </si>
  <si>
    <t>Начало приемной кампании в техникум</t>
  </si>
  <si>
    <t>Беседа медицинского психолога из наркологического диспансера со студентами групп М-11 и БУ-11 о жизнестойкости и целеустремленности</t>
  </si>
  <si>
    <t>Встреча студентов вузов и техникумов г.Дзержинска с мэром города и представителями городской администрации. Обсуждение вопросов, интересующих молодежь города</t>
  </si>
  <si>
    <t>август</t>
  </si>
  <si>
    <t>10.09.2024 - 11.09.2024</t>
  </si>
  <si>
    <t>09.09.2024-13.09.2024</t>
  </si>
  <si>
    <t>Встреча студентов, поступивших на 1 курс и их родителей с представителями предприятий - партнеров ФП Профессионалитет</t>
  </si>
  <si>
    <t>Дзержинский наркологический диспансер</t>
  </si>
  <si>
    <t>Командная игра "Маршрут дружбы" в рамках адаптации студентов I курса</t>
  </si>
  <si>
    <t>21.10.2024-25.10.2024</t>
  </si>
  <si>
    <t>Беседа медицинского психолога Булановой Н.П. со студентами группы АК11 на тему "Жизнестойкость"</t>
  </si>
  <si>
    <t>"Билет в будущее"  по профессии Лаборант химического анализа для учащихся 9 класса СШ № 4 имени В.С. Садовского", р.п. Юганец</t>
  </si>
  <si>
    <t xml:space="preserve">Участие во Всероссийской просветительской акции "Открытая лаборатория" на базе Дзержинского политехнического института </t>
  </si>
  <si>
    <t>09.11.2024-10.11.2024</t>
  </si>
  <si>
    <t>Беседа представителей РЖД состудентами групп КИП21, М22, С31  о профессиях, востребованных на ГЖД</t>
  </si>
  <si>
    <t>2-е место</t>
  </si>
  <si>
    <t>Турнир "Знатоки права" между группами I курса в рамках декады правовых знаний</t>
  </si>
  <si>
    <t>Экскурсия студентов группы ТОВ31 на предприятие ООО "Синтез ОКА" в рамках ознакомления с предприятиями - партнерами</t>
  </si>
  <si>
    <t>Методическая неделя УМК технических дисциплин</t>
  </si>
  <si>
    <t>АО "Сибур - Нефтехим"</t>
  </si>
  <si>
    <t>АО "Русполимет"</t>
  </si>
  <si>
    <t>Экскурсия для учащихся 9 классов школы №70  в ресурсном центре техникума</t>
  </si>
  <si>
    <t>ГБПОУ "Сормовский механический техникум"</t>
  </si>
  <si>
    <t>Выпуск - 176 чел.</t>
  </si>
  <si>
    <t>29.05.2024 - 03.06.2024</t>
  </si>
  <si>
    <t>Дзержинский филиал
государственного казенного учреждения Нижегородской области  «Нижегородский центр занятости населения»</t>
  </si>
  <si>
    <t>Знакомство с вакансиями на предприятиях города, с правилами составления резюме и прохождениясобеседования</t>
  </si>
  <si>
    <t>Встреча студентов групп БУ31, С31 и ТОВ22 с представителями Дзержинского филиала Центра занятости населения</t>
  </si>
  <si>
    <t>Участие в Ярмарке учебных мест</t>
  </si>
  <si>
    <t>АО "ГосНИИ "Кристалл", НИИ Полимеров, ООО НПЦ Промкурс, ООО Борышев Пластик Рус</t>
  </si>
  <si>
    <t xml:space="preserve">1,2 и 3 место у наших студентов из группы ХТП 11 </t>
  </si>
  <si>
    <t>Завершение акции "Мы рядом" (гуманитарная помощь)</t>
  </si>
  <si>
    <t xml:space="preserve">ГБПОУ "Дзержинский техникум бизнеса и технологий" </t>
  </si>
  <si>
    <t>Международный день повара и День хлеба</t>
  </si>
  <si>
    <t>январь-май</t>
  </si>
  <si>
    <t>сентябрь-ноябрь</t>
  </si>
  <si>
    <t>18.03.24-29.03.24</t>
  </si>
  <si>
    <t>ООО "Восток Запад Продакшен", ООО "ПКФ "Система"</t>
  </si>
  <si>
    <t>26.03. 2024</t>
  </si>
  <si>
    <t>26.03.2024</t>
  </si>
  <si>
    <t>март-июнь</t>
  </si>
  <si>
    <t xml:space="preserve">Организация проведения произ-водственной практики на предприятиях </t>
  </si>
  <si>
    <t xml:space="preserve">Организация трудоустройства выпускников техникума и летнего (временного) трудоустройства обучающихся </t>
  </si>
  <si>
    <t>июль- август</t>
  </si>
  <si>
    <t>январь - декабрь</t>
  </si>
  <si>
    <t>Проведение мастер-классов преподавателями и успешными студентами по формированию профессиональных компетенций</t>
  </si>
  <si>
    <t>ООО "Комплекс Бар Поволжье", ООО "Восток Запад" , ООО  Продакшен", ООО "ПКФ "Система"</t>
  </si>
  <si>
    <t>Встречи студентов техникума 
с успешными выпускниками</t>
  </si>
  <si>
    <t>май-июнь</t>
  </si>
  <si>
    <t>ООО "Восток Запад Продакшен"</t>
  </si>
  <si>
    <t>сентябрь - декабрь</t>
  </si>
  <si>
    <t>январь-апрель</t>
  </si>
  <si>
    <t>Индивидуальные и групповые встречи с работодателями</t>
  </si>
  <si>
    <t>Организация встреч представителей ВУЗов с выпускниками техникума и участие в Дне открытых дверей в ВУЗах города</t>
  </si>
  <si>
    <t xml:space="preserve">ноябрь </t>
  </si>
  <si>
    <t>09.04.2024-10.04.2024</t>
  </si>
  <si>
    <t>10.09.2024-11.09.2024</t>
  </si>
  <si>
    <t>VI Спартакиада среди общеоб-разовательных школ г.о.г. Дзержинск на призы Дзержинского филиала РАНХиГС</t>
  </si>
  <si>
    <t>V Спартакиада среди общеоб-разовательных школ г.о.г. Дзержинск на призы Дзержинского филиала РАНХиГС</t>
  </si>
  <si>
    <t xml:space="preserve">Экскурсии в музей техникума </t>
  </si>
  <si>
    <t>Организация  обучения на стажерских площадках предприятий</t>
  </si>
  <si>
    <t xml:space="preserve">Участие в областных профориентационных мероприятиях, олимпиадах </t>
  </si>
  <si>
    <t>Проведение экскурсий на ведущие предприятия г. Дзержинска 
и предприятия стратегических партнёров</t>
  </si>
  <si>
    <t xml:space="preserve">Проведение промежуточной и государственной итоговой аттестации в форме демонстрационного экзамена </t>
  </si>
  <si>
    <t xml:space="preserve">ООО "Спар Миддл Волга", АО "Тандер", ООО "Восток запад Продакшен", ООО "Сити-Центр",  МУП "Комбинат Питания г. Дзержинска", ООО "Факел", ООО "ПКФ "Система" и др. </t>
  </si>
  <si>
    <t xml:space="preserve">Участие в региональных этапах профессиональных конкурсов Профессионалы </t>
  </si>
  <si>
    <t>Участие в чемпионате по профес-сиональному мастерству среди людей с инвалидностью и лиц с ОВЗ "Абилимпикс" "Технология моды"</t>
  </si>
  <si>
    <t>по специальностям Дизайн по отраслям, Коммерция (по отраслям), Конструирование и моделирование швейных изделий</t>
  </si>
  <si>
    <t>АО "Дзержинский мясокомбинат", ООО "Текстиль", ООО "Спар Миддл Волга", АО "Тандер", ООО "Восток запад Продакшен", ООО "Сити-Центр", ООО "Калинов Мост", ООО "Флагман", ООО "Кристалл", ООО "Комплекс Бар Повалжье"</t>
  </si>
  <si>
    <t xml:space="preserve">Организация обучения по профессиональной программе (программам профессиональной подготовки) </t>
  </si>
  <si>
    <t>по профессиям 16675 Повар</t>
  </si>
  <si>
    <t>Участие в ярмарках учебных мест в Дзержинском филиале ГКУНО"НЦЗН"</t>
  </si>
  <si>
    <t>Участие в Федеральном проекте "Билет в будущее"</t>
  </si>
  <si>
    <t>Обучение студентов в рамках кружка "Карьерное проектирование" по формированию профессиональных качеств специалиста</t>
  </si>
  <si>
    <t>ООО ПКФ "Система" Ресторан "Ранчо 636", ресторан "Итальянцы в Тбилиси", кафе "Печка"</t>
  </si>
  <si>
    <t xml:space="preserve"> ООО "Текстиль", ООО "Спар Миддл Волга", АО "Тандер",  ООО "Сити-Центр", ООО "Флагман",  ООО "Комплекс Бар Повалжье", Ресторан "Итальянцы в Тбилиси"</t>
  </si>
  <si>
    <t>Маляр строительный,     Электрогазо-сварщик, Повар, Слесарь-ремонтник, Токарь,   Электромонтер,     Аппаратчик синтеза,    Лаборант хим.анализа</t>
  </si>
  <si>
    <t>12 работодателей 170 студентов техникума</t>
  </si>
  <si>
    <t>по компетенциям "Поварское дело", "Ресторанный сервис", "Кондитерское дело"</t>
  </si>
  <si>
    <t xml:space="preserve">ГБПОУ "Дзержинский педагогический колледж" </t>
  </si>
  <si>
    <t xml:space="preserve">ГБПОУ "Дзержинский индустриально - коммерческий техникум" </t>
  </si>
  <si>
    <t>297 школьников, 60 взрослых</t>
  </si>
  <si>
    <t>студенты 3-4 курса</t>
  </si>
  <si>
    <t xml:space="preserve"> ООО "Окапол", АО "ГосНИИ "Кристалл", ООО "Компания Хома", ООО "Синтез Ока", ООО "Нижегородтеплогаз"</t>
  </si>
  <si>
    <t>Реализация федерального проекта "Демография"</t>
  </si>
  <si>
    <t>Участие в профильных областных сменах "Формула успеха", "Профи"</t>
  </si>
  <si>
    <t>Проведение круглого стола на тему "Организация и прохождение стажировок на современных предприятиях сферы торговли и сферы питания города"</t>
  </si>
  <si>
    <t>ГБПОУ "Дзержинский технический колледж"</t>
  </si>
  <si>
    <t>ГБПОУ "Дзержинский техникум имени Красной армии"</t>
  </si>
  <si>
    <t>2 диплома 1 степень</t>
  </si>
  <si>
    <t>Встреча студентов - выпускников с представителями Центра занятости населения г. Дзержинска и с директором Дзержинского филиала ННГУ им. Н.И. Лобачевского</t>
  </si>
  <si>
    <t xml:space="preserve"> в номинацииях:
Лабораторный химический анализ - 3 студента, Промышленная автоматика: - 2 студента, Бухгалтерский учет - 1 студент, Нейросети и большие данные: - 2 студента, Сетевое и системное администрирование: - 2 студента</t>
  </si>
  <si>
    <t>ИП Смердов, ООО "Первая ткацкая фабрика", ресторан "Усадьба Шухова"</t>
  </si>
  <si>
    <t xml:space="preserve"> ООО "Восток запад Продакшен",   МУП "Комбинат Питания г. Дзержинска", ООО "ПКФ "Система"  </t>
  </si>
  <si>
    <t>ООО "Синтез ОКА", ООО "Завод Синтанолов", ООО "Завод герметизирующих материалов", ООО "Синергетик", АО "Сибур - Нефтехим", ООО "Первая ткацкая фабрика"</t>
  </si>
  <si>
    <t>диплом 2-е место</t>
  </si>
  <si>
    <t>Участие в Ярмарке - презентации учебных мест для выпускников 9 - 11 классов в ЦЗН г. Дзержинска</t>
  </si>
  <si>
    <t xml:space="preserve">ноябрь-декабрь </t>
  </si>
  <si>
    <t xml:space="preserve">мрт-апрель </t>
  </si>
  <si>
    <t>Фестиваль политеха</t>
  </si>
  <si>
    <t>АО "Комбинат питания" города Дзержинска"</t>
  </si>
  <si>
    <t>Прохождение учебной и про-изводственной практики на базе АО "Комбинат питания" города Дзержинска" для студентов ГБПОУ "Дзержинский техникум бизнеса и технологий"</t>
  </si>
  <si>
    <t>АО "Комбинат питания "города Дзержинска"</t>
  </si>
  <si>
    <t xml:space="preserve">МБДОУ "Детский сад №115",                          МБДОУ "Детский сад №57",                           МБДОУ "Детский сад №141",                            МБОУ "Средняя школа №23 с УИОП", МБОУ "Средняя школа №37", частная гимназия "Clever One"        </t>
  </si>
  <si>
    <t xml:space="preserve">Деловая игра "Станция карьера-2024 (ЦЗН), Профориент. игра "Знатоки профессий",    Профориент.встреча "Казанский инновационный университет"- "Куда пойти учиться", Деловая игра "Станция карьера-2024 (КУПНО) г.Н.Новгород,                                Профориент. встреча   - Управление ФСБ России по г.Дзержинску, Тренинг по командообразованию-ПАО "Т Плюс", Профориент. встреча "Как составить резюме как вести себя на собеседование" ЦЗН г. Дзержинск                                           </t>
  </si>
  <si>
    <t>МБОУ СШ Балахнинского р-на,      Володарского р-на, Павловского         р-на, г.Дзержинска, г.Богородск,             Чкаловского р-на</t>
  </si>
  <si>
    <t>Кладовщик, Менеджер по перевозкам, Облицовщик- плиточник, Монтажник, Слесарь, Специалист в сфере закупок (логист), Специалист в индустрии красоты (парикмахер), Специалист по информационным системам и прогромирования, Штукатур</t>
  </si>
  <si>
    <t>Национальный чемпионат по профессиональному мастерству среди людей с ограниченными возможностями здоровья 
"Абилимпикс"</t>
  </si>
  <si>
    <t>Участие в региональных этапах чемпионата "Профессионалы" по различным техническим компетенциям</t>
  </si>
  <si>
    <t>Проведение регионального этапа Всероссийской олимпиады профес-сионального мастерства по укрупненной группе специальностей электро-и теплоэнергетика</t>
  </si>
  <si>
    <t>Подготовка площадки и обучение экспертов для проведения Демонстрационного экзамена на базе Ресурсного центра колледжа</t>
  </si>
  <si>
    <t>Встреча представителей ООО "НПК ХОМА" со студентами групп ТОВ - 22 и ТОВ - 32</t>
  </si>
  <si>
    <t>"Деловой завтрак" - "Мы ПРОФИ!" с ГАПОУ "Читинский педагогический  колледж" с участием амбассадоров Профессионалитета</t>
  </si>
  <si>
    <t xml:space="preserve">Участие в учебных сборах "ПРОФИ 2024" </t>
  </si>
  <si>
    <t>по направлению 15.00.00 "Машиностроение" на базе учебно - методического центравоенно - патриотического воспитания молодежи "Авангард- Лидер"</t>
  </si>
  <si>
    <t>Участие в проекте предприятия АО "Сибур - Нефтехим" "Профориентационный интенсив "Инженеры будущего"</t>
  </si>
  <si>
    <t>Экскурсия студентов группы М -21 на предприятие</t>
  </si>
  <si>
    <t>Участие в этнокультурном квесте "Гармония в многообразии", направленном на гармонизацию межнациональных отношений в молодежной среде и противодействию идеологии терроризма</t>
  </si>
  <si>
    <t xml:space="preserve">Профориентационный семинар "СПО - Работа - ВУЗ" для студентов ГБПОУ "ДХТ им. Красной Армии" </t>
  </si>
  <si>
    <t xml:space="preserve">Участие Горбунов Е. группа С41   в Региональной Олимпиаде профессионального мастерства  по УГС 09.00.00 </t>
  </si>
  <si>
    <t>Внедрение профориентационных мероприятий для учащихся 9-11 кл. "Увлекательный мир профессий"</t>
  </si>
  <si>
    <t>всего 115 предприятий</t>
  </si>
  <si>
    <t>всего 124 предприятия</t>
  </si>
  <si>
    <t>ООО "Спар Миддл Волга", АО "Тандер", ООО "Восток запад Продакшен", ООО "Сити-Центр", ООО "Лабиринт- Волга", ООО "Текстиль НН", ООО "Факел", ООО "ПКФ "Система" и др.</t>
  </si>
  <si>
    <t>по специальностям Поварское и кондитерское дело и Коммерция</t>
  </si>
  <si>
    <t>Проведение  мастер-классов специалистов предприятий города на базе ресурсного центра колледжа</t>
  </si>
  <si>
    <t xml:space="preserve">Организация обучения рабочих предприятий на базе Ресурсного центра по запросу работодателей </t>
  </si>
  <si>
    <t>Проект "Билет в будущее" (профессиональные пробы для учащихся 8–9 классов)</t>
  </si>
  <si>
    <t>Усиление профориентационной составляющей через учебные предметы естественнонаучного цикла</t>
  </si>
  <si>
    <t>Вовлечение обучающихся в общественно полезную деятельность в соответствии с их познавательными и профессиональными интересами</t>
  </si>
  <si>
    <t>Организация временной трудовой занятости обучающихся в летний период. Организация трудовых подростковых бригад</t>
  </si>
  <si>
    <t>Размещение на официальных сайтах и официальных группах ВКонтакте обра-зовательных организаций информации об осуществлении профориентационной работы</t>
  </si>
  <si>
    <t xml:space="preserve">Оформление кабинетов/
информационных стендов профори-ентации в общеобразовательных организациях </t>
  </si>
  <si>
    <t xml:space="preserve">Проведение инструктивно - методических семинаров и совещаний с руководителями и педагогическими работниками образовательных организаций </t>
  </si>
  <si>
    <t>Проведение профессиональных проб по специальности "Преподавание в начальных классах"</t>
  </si>
  <si>
    <t>Функционирование официального раздела на сайте "Служба содействия трудоустройству"</t>
  </si>
  <si>
    <t>Волонтерские практикумы в дошкольных образовательных учреждениях области, ГКОУ "Дзержинский санаторный детский дом"</t>
  </si>
  <si>
    <t>Мастер - класс по специальности "Дошкольное образование"</t>
  </si>
  <si>
    <t>Мастер - класс по специальности "Физическая культура"</t>
  </si>
  <si>
    <t>Классный час "Ключ к успеху в образовании"</t>
  </si>
  <si>
    <t>Классный час "В будущее через Профессионалитет"</t>
  </si>
  <si>
    <t>Проведение профессиональных проб по специальности "Дошкольное образование"</t>
  </si>
  <si>
    <t>Обучение первой профессии "Помощник воспитателя"</t>
  </si>
  <si>
    <t>Профориентационный квест "ПрофессиУм"</t>
  </si>
  <si>
    <t>Участие в проекте "Россия - страна возможностей "Чемпионат по профессиональному мастерству среди обучающихся с ОВЗ) "Абилимпикс"</t>
  </si>
  <si>
    <t>Экскурсии на предприятия города</t>
  </si>
  <si>
    <t>Экскурсия обучающихся 9 класса школы № 68 в сопровождении представителей техникума на предприятие ООО "НПК ХОМА"</t>
  </si>
  <si>
    <t>Экскурсия для обучающихся 9 классов школ № 5 и № 33 в ресурсном центре техникума</t>
  </si>
  <si>
    <t>Участие в рамках проекта "Профессионалитет"  в очном туре ежегодной Всероссийской научно - практической конференции " От мечты к профессии" в ГАПОУ  Перевозский строительный колледж</t>
  </si>
  <si>
    <t xml:space="preserve">Экскурсия для обучающихся 9 классов школ № 12, № 1, № 70 в ресурсном центре техникума с проведением профессиональных проб </t>
  </si>
  <si>
    <t>"Деловой завтрак" - "Мы ПРОФИ!" с  ГБПОУ "Волжский политехнический техникум" с участием амбассадоров Профессионалитета</t>
  </si>
  <si>
    <t xml:space="preserve">Экскурсия для обучающихся 9 классов школы № 5 в ресурсном центре </t>
  </si>
  <si>
    <t>Участие обучающихся во всероссийских онлайн–уроках проф-ориентационной направленности</t>
  </si>
  <si>
    <t>Дзержинский филиал
государственного казенного учреждения Нижегородской области  "Нижегородский центр занятости населения"</t>
  </si>
  <si>
    <t>01.02.2024-                   10.02. 2024</t>
  </si>
  <si>
    <t>01.02.2024 -                   10.02 2024</t>
  </si>
  <si>
    <t>кадровое агенство "ОКА",                ООО "Юнилин"</t>
  </si>
  <si>
    <t>20.04.2024, 02.11.2024</t>
  </si>
  <si>
    <t>1 п/г 2024 ед.</t>
  </si>
  <si>
    <t xml:space="preserve">апрель,октябрь </t>
  </si>
  <si>
    <t>АО "ГосНИИ «Кристалл"</t>
  </si>
  <si>
    <t>Политико-экономическая игра "Город
будущего"</t>
  </si>
  <si>
    <t>МБОУ СШ №№ 12, 14, 17,18, 22, 23, 26, 27, 30, 32, 36, 37, 39, 40, МБОУ "Лицей № 21"                        МБДОУ ДС №№10, 21, 23, 28, 36, 57, 58, 61, 105, 108, 115, 117, 120, 125,  126, 128, 130, 131, 132, 133, 137, 141, 142, 145, ООО "Лабиринт-Волга", АО "НИИК", ООО "Авангард", ООО "Регион - С"</t>
  </si>
  <si>
    <t>феврал, сентябрь</t>
  </si>
  <si>
    <t>Выпуск - 265 чел.</t>
  </si>
  <si>
    <t xml:space="preserve">ЧУ ДО "Сёма" г. Н.Новгород,  ЧДОУ "Центр "Диво" г.Н.Новгород, МБДОУ "Детский сад №130" г. Дзержинск, МБДОУ "Детский сад №10" г. Дзержинск, МБДОУ "Детский сад № 28" г.Дзержинск, МБДОУ "Детский сад №133" г. Дзержинск    </t>
  </si>
  <si>
    <t xml:space="preserve">ГКОУ «Дзержинский санаторный детский дом», МБДОУ ДС№67, МБДОУ ДС№109, МБДОУ ДС№16, МБОУ СШ№1, ГБПОУ </t>
  </si>
  <si>
    <t>Проведение мастер-классов старшекурсниками для студентов 1-х и 2-х курсов в техникуме</t>
  </si>
  <si>
    <t>ГБПОУ ДХТ, ГБПОУ ДТБТ, ГБПОУ ДИКТ</t>
  </si>
  <si>
    <t>Мастер - класс по специальности "Педагогика дополнительного образования"</t>
  </si>
  <si>
    <t xml:space="preserve">ООО "Агроторг", ООО "Аспект Ру", АО "ГосНИИмаш", АО "ДЗХО Заря", ФКП "Завод им.Я.М.Свердлова", ООО "Нижегородтеплогаз", АО "ДПО Пластик", ООО "ПТФ" ООО "СовТехЛит", ООО "Спрингс Альянс"           </t>
  </si>
  <si>
    <t>ООО "Агроторг", ООО "Аспект Ру", АО "ГосНИИмаш", АО "ДЗХОЗаря", ФКП "Завод им. Я.М.Свердлова", УМВД России по г.Дзержинску, ООО "Нижегородтеплогаз", АО "ДПО Пластик", ООО "ПТФ", ООО "СовТехЛит", ООО "Спрингс Альянс", ООО "ТМК опторг", ЦЗН</t>
  </si>
  <si>
    <t>ООО "Джон Трак", ООО "ЮНИКОР", ООО "Окапол", В/ч 3671, ООО "Тосол-Синтез Инвест", АО "Горьковский завод аппаратуры связи им А.С. Попова",   Управление ФСБ России по г.Дзержинску, ООО "Центр инженерных разработок Парус",     ООО "Альбион 2002", ОАО "РЖД", АО "Газпром газораспределение", ООО "Газпромтрансгаз", ПАО  Сбербанк России</t>
  </si>
  <si>
    <t>Институт пищевых технологий и дизайна", Нижегородская государственная сельскохозяйственная академия, Нижегородский государственный университет им. Н.И. Лобачевского - филиал в г. Дзержинск, ДПИ НГТУ</t>
  </si>
  <si>
    <t>25.01.2024, 26.01.2024</t>
  </si>
  <si>
    <t>Арзамасский коммерческо-технический техникум</t>
  </si>
  <si>
    <t>компания "Хома", АО "ГосНИИ Кристалл", АО "Сибур-Нефтехим"</t>
  </si>
  <si>
    <t xml:space="preserve">Встреча студентов с начальником отдела кадров ФКП "Завод им. Я.М. Свердлова" </t>
  </si>
  <si>
    <t>18.03.2024 - 28.03.2024</t>
  </si>
  <si>
    <t>09.04.2024- 10.04.2024</t>
  </si>
  <si>
    <t>12.03.2024 - 14.03.2024</t>
  </si>
  <si>
    <t xml:space="preserve">Участие в Конкурсе профессионального мастерства "Золотые руки" </t>
  </si>
  <si>
    <t>по профессии Слесарь-ремонтник Пользователь ПК Слесарь КИП и А</t>
  </si>
  <si>
    <t>Встреча студентов III курса с представителями  ФКП "Завод им. Я.М. Свердлова"</t>
  </si>
  <si>
    <t>Участие в VI Международном химическом диктанте -масштабном научно - популярном мероприятии в области химии</t>
  </si>
  <si>
    <t>Участие в акции "Вместе на доброе дело": уборка территории Собора Воскресения Христова</t>
  </si>
  <si>
    <t>Олимпиада по истории на тему: подвиги Великой Отечественной войны</t>
  </si>
  <si>
    <t>Участие в летнем ТУРслете  молодежиорганизованном ФКП "Завод им. Я.М. Свердлова"</t>
  </si>
  <si>
    <t>Проведение профориентационной диагностики обучающихся 8–11 кл.</t>
  </si>
  <si>
    <t xml:space="preserve">Проведение профориентационной диагностики обучающихся </t>
  </si>
  <si>
    <t xml:space="preserve">март, апрель </t>
  </si>
  <si>
    <t xml:space="preserve">март, декабрь </t>
  </si>
  <si>
    <t xml:space="preserve">март, июнь </t>
  </si>
  <si>
    <t>Городская олимпиада по химии для школьников  8-11классов на призы корпорации РОСТЕХ и АО "ГосНИИ "Кристалл"</t>
  </si>
  <si>
    <t>Экскурсия студентов групп Т31, Т32 на АО "ГосНии "Кристалл"</t>
  </si>
  <si>
    <t>Заочный этап Олимпиады по Химии для учащихся 8-9 х классов на призы  АО "ГосНИИ "Кристалл"</t>
  </si>
  <si>
    <t>"Билет в будущее" по профессии Лаборант химического анализа для учащихся 9 класса школы №17 п. Первое Мая</t>
  </si>
  <si>
    <t>Очный этап Олимпиады по Химии для учащихся 8-9 х классов на призы АО "ГосНИИ "Кристалл"</t>
  </si>
  <si>
    <t>Профориентационное тестирование учащихся 6 -11 классов</t>
  </si>
  <si>
    <t>Мастер - класс по специальности "Преподавание в начальных классах"</t>
  </si>
  <si>
    <t>Психолого-педагогическая олимпиада школьников (для педагогических классов и обучающихся старших классов)</t>
  </si>
  <si>
    <t>Экскурсия для учащихся 9 классов МБОУ СШ № 68, МБОУ СШ №12 в ресурсном центре техникума</t>
  </si>
  <si>
    <t>"Билет в будущее" по профессии Лаборант химического анализа для учащихся 9 класса МБОУ СШ № 25</t>
  </si>
  <si>
    <t>"Билет в будущее"  по профессии Лаборант химического анализа для учащихся 9 класса МБОУ СШ № 30"</t>
  </si>
  <si>
    <t>Участие в реализации Регионального сетевого инновационного проекта "Проектирование модели сетевого взаимодействия общеобразовательных организаций с организациями, осна-щенными высоко-технологичным оборудованием, в рамках организации технолого-экономического образования и профориентации школьников"</t>
  </si>
  <si>
    <t>Организация участия обучающихся в реализации федерального проекта по ранней профессиональной ориентации учащихся 6–11 классов общеобразовательных организаций "Билет в будущее"</t>
  </si>
  <si>
    <t>Организация профессиональных проб разного уровня сложности для обучающихся на базе профессиональных образовательных организаций в рамках реализации феде-рального проекта "Билет в будущее"</t>
  </si>
  <si>
    <t>Участие обучающихся в реализации проекта "Моя первая профессия"</t>
  </si>
  <si>
    <t>Городской конкурс профессионального мастерства педагогических работников "Искусство быть в профессии"</t>
  </si>
  <si>
    <t>Проведение курса профориентационных занятий  "Россия - мои горизонты"  для обучающихся 6-11 классов</t>
  </si>
  <si>
    <t>Олимпиада "Химия и экология"</t>
  </si>
  <si>
    <t>Конференция "Научные перспективы"</t>
  </si>
  <si>
    <t>ООО "Агроторг", ООО "Аспект Ру", АО "ГосНИИмаш", АО "ДЗХОЗаря", ФКП "Завод им.Я.М.Свердлова", УМВД России по г.Дзержинск, ООО "Нижегородтеплогаз", АО "ДПО Пластик", ООО "СовТехЛит", ООО "Спрингс Альянс", ООО "ТМК опторг", ООО "ПРЕМИО"</t>
  </si>
  <si>
    <t>1 п/г 2024 чел.</t>
  </si>
  <si>
    <t>Выпуск - 263 чел.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</si>
</sst>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_₽"/>
  </numFmts>
  <fonts count="14">
    <font>
      <sz val="11"/>
      <color theme="1"/>
      <name val="Calibri"/>
      <family val="2"/>
      <charset val="204"/>
      <scheme val="minor"/>
    </font>
    <font>
      <sz val="14"/>
      <color theme="1"/>
      <name val="Times New Roman"/>
      <family val="1"/>
      <charset val="204"/>
    </font>
    <font>
      <sz val="9"/>
      <color indexed="81"/>
      <name val="Tahoma"/>
      <family val="2"/>
      <charset val="204"/>
    </font>
    <font>
      <b/>
      <sz val="9"/>
      <color indexed="81"/>
      <name val="Tahoma"/>
      <family val="2"/>
      <charset val="204"/>
    </font>
    <font>
      <sz val="14"/>
      <color rgb="FFFF0000"/>
      <name val="Times New Roman"/>
      <family val="1"/>
      <charset val="204"/>
    </font>
    <font>
      <b/>
      <sz val="14"/>
      <name val="Times New Roman"/>
      <family val="1"/>
      <charset val="204"/>
    </font>
    <font>
      <b/>
      <i/>
      <sz val="14"/>
      <color rgb="FF000000"/>
      <name val="Times New Roman"/>
      <family val="1"/>
      <charset val="204"/>
    </font>
    <font>
      <b/>
      <i/>
      <sz val="14"/>
      <name val="Times New Roman"/>
      <family val="1"/>
      <charset val="204"/>
    </font>
    <font>
      <b/>
      <sz val="14"/>
      <color theme="1"/>
      <name val="Times New Roman"/>
      <family val="1"/>
      <charset val="204"/>
    </font>
    <font>
      <sz val="14"/>
      <name val="Times New Roman"/>
      <family val="1"/>
      <charset val="204"/>
    </font>
    <font>
      <sz val="14"/>
      <color rgb="FF000000"/>
      <name val="Times New Roman"/>
      <family val="1"/>
      <charset val="204"/>
    </font>
    <font>
      <sz val="14"/>
      <color rgb="FF111111"/>
      <name val="Times New Roman"/>
      <family val="1"/>
      <charset val="204"/>
    </font>
    <font>
      <b/>
      <sz val="14"/>
      <color rgb="FF000000"/>
      <name val="Times New Roman"/>
      <family val="1"/>
      <charset val="204"/>
    </font>
    <font>
      <sz val="14"/>
      <color rgb="FFFF0000"/>
      <name val="&quot;Times New Roman&quot;"/>
      <charset val="204"/>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s>
  <cellStyleXfs count="1">
    <xf numFmtId="0" fontId="0" fillId="0" borderId="0"/>
  </cellStyleXfs>
  <cellXfs count="99">
    <xf numFmtId="0" fontId="0" fillId="0" borderId="0" xfId="0"/>
    <xf numFmtId="0" fontId="1" fillId="0" borderId="0" xfId="0" applyFont="1"/>
    <xf numFmtId="0" fontId="1" fillId="0" borderId="1" xfId="0" applyFont="1" applyBorder="1" applyAlignment="1">
      <alignment horizontal="center" vertical="center"/>
    </xf>
    <xf numFmtId="0" fontId="6" fillId="4" borderId="1" xfId="0" applyFont="1" applyFill="1" applyBorder="1" applyAlignment="1">
      <alignment horizontal="center" vertical="center"/>
    </xf>
    <xf numFmtId="164" fontId="7" fillId="4" borderId="1" xfId="0" applyNumberFormat="1" applyFont="1" applyFill="1" applyBorder="1" applyAlignment="1">
      <alignment horizontal="center" vertical="center"/>
    </xf>
    <xf numFmtId="0" fontId="7" fillId="4" borderId="1" xfId="0" applyFont="1" applyFill="1" applyBorder="1" applyAlignment="1">
      <alignment horizontal="center" vertical="center"/>
    </xf>
    <xf numFmtId="0" fontId="1" fillId="0" borderId="0" xfId="0" applyFont="1" applyAlignment="1">
      <alignment horizontal="center" vertical="center"/>
    </xf>
    <xf numFmtId="164" fontId="1" fillId="0" borderId="0" xfId="0" applyNumberFormat="1" applyFont="1" applyAlignment="1">
      <alignment horizontal="center" vertical="center"/>
    </xf>
    <xf numFmtId="0" fontId="4" fillId="0" borderId="0" xfId="0" applyFont="1"/>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xf>
    <xf numFmtId="0" fontId="9" fillId="0" borderId="1" xfId="0" applyFont="1" applyBorder="1" applyAlignment="1">
      <alignment horizontal="center" vertical="center"/>
    </xf>
    <xf numFmtId="0" fontId="1" fillId="3"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4"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vertical="center"/>
    </xf>
    <xf numFmtId="17" fontId="1" fillId="0" borderId="1" xfId="0" applyNumberFormat="1" applyFont="1" applyBorder="1" applyAlignment="1">
      <alignment horizontal="center" vertical="center" wrapText="1"/>
    </xf>
    <xf numFmtId="14" fontId="1" fillId="0" borderId="4" xfId="0" applyNumberFormat="1" applyFont="1" applyBorder="1" applyAlignment="1">
      <alignment horizontal="center" vertical="center"/>
    </xf>
    <xf numFmtId="14" fontId="1" fillId="0" borderId="1" xfId="0" applyNumberFormat="1" applyFont="1" applyBorder="1" applyAlignment="1">
      <alignment horizontal="center" vertical="center" wrapText="1"/>
    </xf>
    <xf numFmtId="0" fontId="6" fillId="4" borderId="3" xfId="0" applyFont="1" applyFill="1" applyBorder="1" applyAlignment="1">
      <alignment vertical="center"/>
    </xf>
    <xf numFmtId="0" fontId="1" fillId="0" borderId="0" xfId="0" applyFont="1" applyAlignment="1">
      <alignment vertical="center"/>
    </xf>
    <xf numFmtId="0" fontId="1" fillId="3" borderId="1" xfId="0" applyFont="1" applyFill="1" applyBorder="1" applyAlignment="1">
      <alignment vertical="center" wrapText="1"/>
    </xf>
    <xf numFmtId="0" fontId="1"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3" borderId="1" xfId="0" applyFont="1" applyFill="1" applyBorder="1" applyAlignment="1">
      <alignment vertical="center" wrapText="1"/>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8" fillId="0" borderId="0" xfId="0" applyFont="1" applyAlignment="1">
      <alignment horizontal="right" vertical="center"/>
    </xf>
    <xf numFmtId="0" fontId="1" fillId="0" borderId="1" xfId="0" applyFont="1" applyBorder="1" applyAlignment="1">
      <alignment wrapText="1"/>
    </xf>
    <xf numFmtId="16" fontId="1" fillId="0" borderId="1" xfId="0" applyNumberFormat="1" applyFont="1" applyBorder="1" applyAlignment="1">
      <alignment horizontal="center" vertical="center" wrapText="1"/>
    </xf>
    <xf numFmtId="0" fontId="1" fillId="0" borderId="1" xfId="0" applyFont="1" applyBorder="1"/>
    <xf numFmtId="0" fontId="1" fillId="0" borderId="1" xfId="0" applyFont="1" applyFill="1" applyBorder="1" applyAlignment="1">
      <alignment horizontal="center" vertical="center"/>
    </xf>
    <xf numFmtId="0" fontId="1" fillId="0" borderId="1" xfId="0" applyFont="1" applyBorder="1" applyAlignment="1">
      <alignment horizontal="left" vertical="center" wrapText="1"/>
    </xf>
    <xf numFmtId="16" fontId="1" fillId="0" borderId="1" xfId="0" applyNumberFormat="1" applyFont="1" applyBorder="1" applyAlignment="1">
      <alignment horizontal="center" vertical="center"/>
    </xf>
    <xf numFmtId="0" fontId="10" fillId="0" borderId="1" xfId="0" applyFont="1" applyBorder="1" applyAlignment="1">
      <alignment horizontal="left" vertical="center" wrapText="1"/>
    </xf>
    <xf numFmtId="0" fontId="1" fillId="0" borderId="4" xfId="0" applyFont="1" applyBorder="1" applyAlignment="1">
      <alignment horizontal="left" vertical="center" wrapText="1"/>
    </xf>
    <xf numFmtId="0" fontId="1" fillId="0" borderId="0" xfId="0" applyFont="1" applyAlignment="1">
      <alignment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Fill="1" applyBorder="1" applyAlignment="1">
      <alignment horizontal="left" vertical="top" wrapText="1"/>
    </xf>
    <xf numFmtId="0" fontId="1" fillId="0" borderId="1" xfId="0" applyFont="1" applyBorder="1" applyAlignment="1">
      <alignment horizontal="left" vertical="top" wrapText="1"/>
    </xf>
    <xf numFmtId="0" fontId="1" fillId="0" borderId="5" xfId="0" applyFont="1" applyBorder="1" applyAlignment="1">
      <alignment vertical="center" wrapText="1"/>
    </xf>
    <xf numFmtId="0" fontId="1" fillId="0" borderId="5" xfId="0" applyFont="1" applyBorder="1" applyAlignment="1">
      <alignment wrapText="1"/>
    </xf>
    <xf numFmtId="0" fontId="1" fillId="0" borderId="1" xfId="0" applyFont="1" applyFill="1" applyBorder="1" applyAlignment="1">
      <alignment horizontal="left" wrapText="1"/>
    </xf>
    <xf numFmtId="0" fontId="1" fillId="0" borderId="1" xfId="0" applyFont="1" applyBorder="1" applyAlignment="1">
      <alignment horizontal="left" wrapText="1"/>
    </xf>
    <xf numFmtId="0" fontId="1" fillId="3" borderId="1" xfId="0" applyFont="1" applyFill="1" applyBorder="1" applyAlignment="1">
      <alignment horizontal="left" vertical="center" wrapText="1"/>
    </xf>
    <xf numFmtId="164" fontId="1" fillId="3" borderId="1" xfId="0" applyNumberFormat="1" applyFont="1" applyFill="1" applyBorder="1" applyAlignment="1">
      <alignment horizontal="center" vertical="center" wrapText="1"/>
    </xf>
    <xf numFmtId="164" fontId="1" fillId="3" borderId="1" xfId="0" applyNumberFormat="1" applyFont="1" applyFill="1" applyBorder="1" applyAlignment="1">
      <alignment horizontal="center" vertical="center"/>
    </xf>
    <xf numFmtId="164"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xf>
    <xf numFmtId="164"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xf>
    <xf numFmtId="164" fontId="4" fillId="0" borderId="1" xfId="0" applyNumberFormat="1" applyFont="1" applyBorder="1" applyAlignment="1">
      <alignment horizontal="center" vertical="center"/>
    </xf>
    <xf numFmtId="0" fontId="9" fillId="0" borderId="1" xfId="0" applyFont="1" applyBorder="1" applyAlignment="1">
      <alignment vertical="center" wrapText="1"/>
    </xf>
    <xf numFmtId="49" fontId="1" fillId="0" borderId="1" xfId="0" applyNumberFormat="1" applyFont="1" applyBorder="1" applyAlignment="1">
      <alignment horizontal="center" vertical="center"/>
    </xf>
    <xf numFmtId="0" fontId="1" fillId="3" borderId="1" xfId="0" applyFont="1" applyFill="1" applyBorder="1" applyAlignment="1">
      <alignment wrapText="1"/>
    </xf>
    <xf numFmtId="17" fontId="1" fillId="3"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9" fillId="0" borderId="1" xfId="0" applyFont="1" applyBorder="1" applyAlignment="1">
      <alignment horizontal="left"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14" fontId="1" fillId="3" borderId="1" xfId="0" applyNumberFormat="1" applyFont="1" applyFill="1" applyBorder="1" applyAlignment="1">
      <alignment horizontal="center" vertical="center" wrapText="1"/>
    </xf>
    <xf numFmtId="0" fontId="1" fillId="3" borderId="4" xfId="0" applyFont="1" applyFill="1" applyBorder="1" applyAlignment="1">
      <alignment horizontal="left" vertical="center" wrapText="1"/>
    </xf>
    <xf numFmtId="0" fontId="1" fillId="3" borderId="1" xfId="0" applyFont="1" applyFill="1" applyBorder="1"/>
    <xf numFmtId="0" fontId="1" fillId="3" borderId="5" xfId="0" applyFont="1" applyFill="1" applyBorder="1" applyAlignment="1">
      <alignment vertical="center" wrapText="1"/>
    </xf>
    <xf numFmtId="0" fontId="1" fillId="3" borderId="5" xfId="0" applyFont="1" applyFill="1" applyBorder="1" applyAlignment="1">
      <alignment horizontal="center" vertical="center"/>
    </xf>
    <xf numFmtId="0" fontId="1" fillId="3" borderId="5" xfId="0" applyFont="1" applyFill="1" applyBorder="1" applyAlignment="1">
      <alignment horizontal="center" vertical="center" wrapText="1"/>
    </xf>
    <xf numFmtId="14" fontId="1" fillId="3" borderId="1" xfId="0" applyNumberFormat="1" applyFont="1" applyFill="1" applyBorder="1" applyAlignment="1">
      <alignment horizontal="center" vertical="center"/>
    </xf>
    <xf numFmtId="0" fontId="1" fillId="3" borderId="1" xfId="0" applyFont="1" applyFill="1" applyBorder="1" applyAlignment="1">
      <alignment horizontal="left" wrapText="1"/>
    </xf>
    <xf numFmtId="14" fontId="9" fillId="0" borderId="1" xfId="0" applyNumberFormat="1" applyFont="1" applyBorder="1" applyAlignment="1">
      <alignment horizontal="center" vertical="center" wrapText="1"/>
    </xf>
    <xf numFmtId="0" fontId="9" fillId="0" borderId="1" xfId="0" applyFont="1" applyBorder="1" applyAlignment="1">
      <alignment horizontal="left" vertical="center"/>
    </xf>
    <xf numFmtId="0" fontId="1" fillId="0" borderId="1" xfId="0" applyFont="1" applyBorder="1" applyAlignment="1">
      <alignment horizontal="center" vertical="center" wrapTex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12" fillId="0" borderId="0" xfId="0" applyFont="1" applyBorder="1" applyAlignment="1">
      <alignment horizont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1" fillId="0" borderId="12" xfId="0" applyFont="1" applyBorder="1" applyAlignment="1">
      <alignment horizontal="left" vertical="center" wrapText="1"/>
    </xf>
    <xf numFmtId="0" fontId="1" fillId="0" borderId="5" xfId="0" applyFont="1" applyBorder="1" applyAlignment="1">
      <alignment horizontal="left" vertical="center" wrapText="1"/>
    </xf>
    <xf numFmtId="0" fontId="1" fillId="0" borderId="4" xfId="0" applyFont="1" applyBorder="1" applyAlignment="1">
      <alignment horizontal="left"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dimension ref="A1:P291"/>
  <sheetViews>
    <sheetView tabSelected="1" view="pageBreakPreview" topLeftCell="B84" zoomScale="80" zoomScaleNormal="80" zoomScaleSheetLayoutView="80" workbookViewId="0">
      <selection activeCell="T89" sqref="T89"/>
    </sheetView>
  </sheetViews>
  <sheetFormatPr defaultColWidth="6.5703125" defaultRowHeight="18.75"/>
  <cols>
    <col min="1" max="1" width="45.7109375" style="22" customWidth="1"/>
    <col min="2" max="2" width="10.5703125" style="6" customWidth="1"/>
    <col min="3" max="3" width="21" style="6" customWidth="1"/>
    <col min="4" max="4" width="24" style="6" customWidth="1"/>
    <col min="5" max="5" width="14.7109375" style="6" customWidth="1"/>
    <col min="6" max="6" width="16.85546875" style="6" customWidth="1"/>
    <col min="7" max="7" width="40.42578125" style="6" customWidth="1"/>
    <col min="8" max="8" width="18" style="6" customWidth="1"/>
    <col min="9" max="9" width="17.85546875" style="6" customWidth="1"/>
    <col min="10" max="10" width="29.85546875" style="6" customWidth="1"/>
    <col min="11" max="11" width="14" style="6" customWidth="1"/>
    <col min="12" max="12" width="14.42578125" style="6" customWidth="1"/>
    <col min="13" max="13" width="16.42578125" style="6" customWidth="1"/>
    <col min="14" max="14" width="20.7109375" style="6" customWidth="1"/>
    <col min="15" max="15" width="37.140625" style="14" customWidth="1"/>
    <col min="16" max="16384" width="6.5703125" style="1"/>
  </cols>
  <sheetData>
    <row r="1" spans="1:15">
      <c r="A1" s="84" t="s">
        <v>86</v>
      </c>
      <c r="B1" s="84"/>
      <c r="C1" s="84"/>
      <c r="D1" s="84"/>
      <c r="E1" s="84"/>
      <c r="F1" s="84"/>
      <c r="G1" s="84"/>
      <c r="H1" s="84"/>
      <c r="I1" s="84"/>
      <c r="J1" s="84"/>
      <c r="K1" s="84"/>
      <c r="L1" s="84"/>
      <c r="M1" s="84"/>
      <c r="N1" s="84"/>
      <c r="O1" s="84"/>
    </row>
    <row r="2" spans="1:15" ht="9" customHeight="1"/>
    <row r="3" spans="1:15" ht="78.75" customHeight="1">
      <c r="A3" s="85" t="s">
        <v>0</v>
      </c>
      <c r="B3" s="85" t="s">
        <v>4</v>
      </c>
      <c r="C3" s="90" t="s">
        <v>3</v>
      </c>
      <c r="D3" s="91"/>
      <c r="E3" s="89" t="s">
        <v>19</v>
      </c>
      <c r="F3" s="89"/>
      <c r="G3" s="85" t="s">
        <v>8</v>
      </c>
      <c r="H3" s="85" t="s">
        <v>72</v>
      </c>
      <c r="I3" s="85" t="s">
        <v>68</v>
      </c>
      <c r="J3" s="89" t="s">
        <v>6</v>
      </c>
      <c r="K3" s="89"/>
      <c r="L3" s="85" t="s">
        <v>69</v>
      </c>
      <c r="M3" s="87" t="s">
        <v>70</v>
      </c>
      <c r="N3" s="85" t="s">
        <v>5</v>
      </c>
      <c r="O3" s="85" t="s">
        <v>7</v>
      </c>
    </row>
    <row r="4" spans="1:15" ht="57.75" customHeight="1">
      <c r="A4" s="86"/>
      <c r="B4" s="86"/>
      <c r="C4" s="2" t="s">
        <v>1</v>
      </c>
      <c r="D4" s="2" t="s">
        <v>2</v>
      </c>
      <c r="E4" s="2" t="s">
        <v>1</v>
      </c>
      <c r="F4" s="2" t="s">
        <v>2</v>
      </c>
      <c r="G4" s="86"/>
      <c r="H4" s="86"/>
      <c r="I4" s="86"/>
      <c r="J4" s="9" t="s">
        <v>17</v>
      </c>
      <c r="K4" s="9" t="s">
        <v>79</v>
      </c>
      <c r="L4" s="86"/>
      <c r="M4" s="88"/>
      <c r="N4" s="86"/>
      <c r="O4" s="86"/>
    </row>
    <row r="5" spans="1:15" ht="19.5" thickBot="1">
      <c r="A5" s="2">
        <v>1</v>
      </c>
      <c r="B5" s="2">
        <v>2</v>
      </c>
      <c r="C5" s="2">
        <v>3</v>
      </c>
      <c r="D5" s="2">
        <v>4</v>
      </c>
      <c r="E5" s="2">
        <v>5</v>
      </c>
      <c r="F5" s="2">
        <v>6</v>
      </c>
      <c r="G5" s="2">
        <v>7</v>
      </c>
      <c r="H5" s="2">
        <v>8</v>
      </c>
      <c r="I5" s="2">
        <v>9</v>
      </c>
      <c r="J5" s="2">
        <v>10</v>
      </c>
      <c r="K5" s="2">
        <v>11</v>
      </c>
      <c r="L5" s="2">
        <v>12</v>
      </c>
      <c r="M5" s="2">
        <v>13</v>
      </c>
      <c r="N5" s="2">
        <v>14</v>
      </c>
      <c r="O5" s="9">
        <v>15</v>
      </c>
    </row>
    <row r="6" spans="1:15" ht="19.5" thickBot="1">
      <c r="A6" s="82" t="s">
        <v>370</v>
      </c>
      <c r="B6" s="82"/>
      <c r="C6" s="82"/>
      <c r="D6" s="82"/>
      <c r="E6" s="82"/>
      <c r="F6" s="82"/>
      <c r="G6" s="82"/>
      <c r="H6" s="82"/>
      <c r="I6" s="82"/>
      <c r="J6" s="82"/>
      <c r="K6" s="82"/>
      <c r="L6" s="82"/>
      <c r="M6" s="82"/>
      <c r="N6" s="82"/>
      <c r="O6" s="83"/>
    </row>
    <row r="7" spans="1:15" ht="150" customHeight="1">
      <c r="A7" s="55" t="s">
        <v>184</v>
      </c>
      <c r="B7" s="12" t="s">
        <v>28</v>
      </c>
      <c r="C7" s="24" t="s">
        <v>226</v>
      </c>
      <c r="D7" s="24" t="s">
        <v>226</v>
      </c>
      <c r="E7" s="56">
        <v>125</v>
      </c>
      <c r="F7" s="57">
        <v>125</v>
      </c>
      <c r="G7" s="24" t="s">
        <v>456</v>
      </c>
      <c r="H7" s="12"/>
      <c r="I7" s="12"/>
      <c r="J7" s="12"/>
      <c r="K7" s="12"/>
      <c r="L7" s="12"/>
      <c r="M7" s="24"/>
      <c r="N7" s="12"/>
      <c r="O7" s="12"/>
    </row>
    <row r="8" spans="1:15" ht="172.5" customHeight="1">
      <c r="A8" s="37" t="s">
        <v>185</v>
      </c>
      <c r="B8" s="12" t="s">
        <v>28</v>
      </c>
      <c r="C8" s="9" t="s">
        <v>227</v>
      </c>
      <c r="D8" s="9" t="s">
        <v>227</v>
      </c>
      <c r="E8" s="58">
        <v>574</v>
      </c>
      <c r="F8" s="59">
        <v>574</v>
      </c>
      <c r="G8" s="9" t="s">
        <v>453</v>
      </c>
      <c r="H8" s="2"/>
      <c r="I8" s="2"/>
      <c r="J8" s="2"/>
      <c r="K8" s="2"/>
      <c r="L8" s="2"/>
      <c r="M8" s="9"/>
      <c r="N8" s="2"/>
      <c r="O8" s="2"/>
    </row>
    <row r="9" spans="1:15" ht="56.25">
      <c r="A9" s="37" t="s">
        <v>426</v>
      </c>
      <c r="B9" s="12" t="s">
        <v>28</v>
      </c>
      <c r="C9" s="9" t="s">
        <v>225</v>
      </c>
      <c r="D9" s="9" t="s">
        <v>225</v>
      </c>
      <c r="E9" s="58">
        <v>793</v>
      </c>
      <c r="F9" s="59">
        <v>793</v>
      </c>
      <c r="G9" s="9"/>
      <c r="H9" s="2"/>
      <c r="I9" s="2"/>
      <c r="J9" s="2"/>
      <c r="K9" s="2"/>
      <c r="L9" s="2"/>
      <c r="M9" s="9"/>
      <c r="N9" s="2"/>
      <c r="O9" s="2"/>
    </row>
    <row r="10" spans="1:15" ht="131.25">
      <c r="A10" s="37" t="s">
        <v>186</v>
      </c>
      <c r="B10" s="12" t="s">
        <v>28</v>
      </c>
      <c r="C10" s="9" t="s">
        <v>217</v>
      </c>
      <c r="D10" s="9" t="s">
        <v>217</v>
      </c>
      <c r="E10" s="58">
        <v>100</v>
      </c>
      <c r="F10" s="59">
        <v>115</v>
      </c>
      <c r="G10" s="9" t="s">
        <v>394</v>
      </c>
      <c r="H10" s="2"/>
      <c r="I10" s="2"/>
      <c r="J10" s="2"/>
      <c r="K10" s="2"/>
      <c r="L10" s="2"/>
      <c r="M10" s="9"/>
      <c r="N10" s="2"/>
      <c r="O10" s="2"/>
    </row>
    <row r="11" spans="1:15" ht="37.5">
      <c r="A11" s="37" t="s">
        <v>187</v>
      </c>
      <c r="B11" s="12" t="s">
        <v>28</v>
      </c>
      <c r="C11" s="9" t="s">
        <v>228</v>
      </c>
      <c r="D11" s="18" t="s">
        <v>24</v>
      </c>
      <c r="E11" s="58">
        <v>28</v>
      </c>
      <c r="F11" s="59">
        <v>28</v>
      </c>
      <c r="G11" s="9" t="s">
        <v>188</v>
      </c>
      <c r="H11" s="2"/>
      <c r="I11" s="2"/>
      <c r="J11" s="2"/>
      <c r="K11" s="2"/>
      <c r="L11" s="2"/>
      <c r="M11" s="9"/>
      <c r="N11" s="2"/>
      <c r="O11" s="2"/>
    </row>
    <row r="12" spans="1:15" ht="56.25">
      <c r="A12" s="37" t="s">
        <v>23</v>
      </c>
      <c r="B12" s="12" t="s">
        <v>28</v>
      </c>
      <c r="C12" s="9" t="s">
        <v>229</v>
      </c>
      <c r="D12" s="9" t="s">
        <v>189</v>
      </c>
      <c r="E12" s="58">
        <v>400</v>
      </c>
      <c r="F12" s="58">
        <v>532</v>
      </c>
      <c r="G12" s="9" t="s">
        <v>190</v>
      </c>
      <c r="H12" s="2"/>
      <c r="I12" s="2"/>
      <c r="J12" s="2"/>
      <c r="K12" s="2"/>
      <c r="L12" s="2"/>
      <c r="M12" s="9"/>
      <c r="N12" s="2"/>
      <c r="O12" s="2"/>
    </row>
    <row r="13" spans="1:15" ht="37.5">
      <c r="A13" s="47" t="s">
        <v>191</v>
      </c>
      <c r="B13" s="12" t="s">
        <v>28</v>
      </c>
      <c r="C13" s="48" t="s">
        <v>192</v>
      </c>
      <c r="D13" s="48" t="s">
        <v>192</v>
      </c>
      <c r="E13" s="60">
        <v>20</v>
      </c>
      <c r="F13" s="61">
        <v>56</v>
      </c>
      <c r="G13" s="48"/>
      <c r="H13" s="36">
        <v>56</v>
      </c>
      <c r="I13" s="36"/>
      <c r="J13" s="36"/>
      <c r="K13" s="36"/>
      <c r="L13" s="36"/>
      <c r="M13" s="48"/>
      <c r="N13" s="36"/>
      <c r="O13" s="36"/>
    </row>
    <row r="14" spans="1:15" ht="75">
      <c r="A14" s="47" t="s">
        <v>193</v>
      </c>
      <c r="B14" s="12" t="s">
        <v>28</v>
      </c>
      <c r="C14" s="48" t="s">
        <v>194</v>
      </c>
      <c r="D14" s="48" t="s">
        <v>194</v>
      </c>
      <c r="E14" s="60">
        <v>125</v>
      </c>
      <c r="F14" s="61">
        <v>125</v>
      </c>
      <c r="G14" s="48"/>
      <c r="H14" s="36">
        <v>125</v>
      </c>
      <c r="I14" s="36"/>
      <c r="J14" s="36"/>
      <c r="K14" s="36"/>
      <c r="L14" s="36"/>
      <c r="M14" s="48"/>
      <c r="N14" s="36"/>
      <c r="O14" s="36"/>
    </row>
    <row r="15" spans="1:15" ht="41.25" customHeight="1">
      <c r="A15" s="47" t="s">
        <v>195</v>
      </c>
      <c r="B15" s="12" t="s">
        <v>28</v>
      </c>
      <c r="C15" s="48" t="s">
        <v>192</v>
      </c>
      <c r="D15" s="48" t="s">
        <v>192</v>
      </c>
      <c r="E15" s="60">
        <v>20</v>
      </c>
      <c r="F15" s="61">
        <v>20</v>
      </c>
      <c r="G15" s="48"/>
      <c r="H15" s="36">
        <v>20</v>
      </c>
      <c r="I15" s="36"/>
      <c r="J15" s="36"/>
      <c r="K15" s="36"/>
      <c r="L15" s="36"/>
      <c r="M15" s="48"/>
      <c r="N15" s="36"/>
      <c r="O15" s="36"/>
    </row>
    <row r="16" spans="1:15" ht="75.75" customHeight="1">
      <c r="A16" s="47" t="s">
        <v>196</v>
      </c>
      <c r="B16" s="12" t="s">
        <v>28</v>
      </c>
      <c r="C16" s="48" t="s">
        <v>225</v>
      </c>
      <c r="D16" s="48" t="s">
        <v>225</v>
      </c>
      <c r="E16" s="60">
        <v>1300</v>
      </c>
      <c r="F16" s="61">
        <v>1300</v>
      </c>
      <c r="G16" s="48"/>
      <c r="H16" s="36"/>
      <c r="I16" s="36"/>
      <c r="J16" s="36"/>
      <c r="K16" s="36"/>
      <c r="L16" s="36"/>
      <c r="M16" s="48"/>
      <c r="N16" s="36"/>
      <c r="O16" s="36"/>
    </row>
    <row r="17" spans="1:15" ht="61.5" customHeight="1">
      <c r="A17" s="47" t="s">
        <v>198</v>
      </c>
      <c r="B17" s="12" t="s">
        <v>28</v>
      </c>
      <c r="C17" s="48" t="s">
        <v>225</v>
      </c>
      <c r="D17" s="48" t="s">
        <v>225</v>
      </c>
      <c r="E17" s="60">
        <v>2739</v>
      </c>
      <c r="F17" s="61">
        <v>3718</v>
      </c>
      <c r="G17" s="48"/>
      <c r="H17" s="36"/>
      <c r="I17" s="36"/>
      <c r="J17" s="36"/>
      <c r="K17" s="36"/>
      <c r="L17" s="36"/>
      <c r="M17" s="48"/>
      <c r="N17" s="36"/>
      <c r="O17" s="36"/>
    </row>
    <row r="18" spans="1:15" ht="56.25">
      <c r="A18" s="37" t="s">
        <v>199</v>
      </c>
      <c r="B18" s="12" t="s">
        <v>28</v>
      </c>
      <c r="C18" s="48" t="s">
        <v>225</v>
      </c>
      <c r="D18" s="48" t="s">
        <v>225</v>
      </c>
      <c r="E18" s="58">
        <v>2090</v>
      </c>
      <c r="F18" s="59">
        <v>3079</v>
      </c>
      <c r="G18" s="9"/>
      <c r="H18" s="2"/>
      <c r="I18" s="2"/>
      <c r="J18" s="2"/>
      <c r="K18" s="2"/>
      <c r="L18" s="2"/>
      <c r="M18" s="9"/>
      <c r="N18" s="2"/>
      <c r="O18" s="2"/>
    </row>
    <row r="19" spans="1:15" ht="37.5">
      <c r="A19" s="37" t="s">
        <v>200</v>
      </c>
      <c r="B19" s="12" t="s">
        <v>28</v>
      </c>
      <c r="C19" s="48" t="s">
        <v>225</v>
      </c>
      <c r="D19" s="48" t="s">
        <v>225</v>
      </c>
      <c r="E19" s="58">
        <v>80</v>
      </c>
      <c r="F19" s="59">
        <v>80</v>
      </c>
      <c r="G19" s="9"/>
      <c r="H19" s="2"/>
      <c r="I19" s="2"/>
      <c r="J19" s="2"/>
      <c r="K19" s="2"/>
      <c r="L19" s="2"/>
      <c r="M19" s="9"/>
      <c r="N19" s="2"/>
      <c r="O19" s="2"/>
    </row>
    <row r="20" spans="1:15" ht="59.25" customHeight="1">
      <c r="A20" s="37" t="s">
        <v>201</v>
      </c>
      <c r="B20" s="12" t="s">
        <v>35</v>
      </c>
      <c r="C20" s="48" t="s">
        <v>225</v>
      </c>
      <c r="D20" s="48" t="s">
        <v>225</v>
      </c>
      <c r="E20" s="58">
        <v>20</v>
      </c>
      <c r="F20" s="59">
        <v>20</v>
      </c>
      <c r="G20" s="9"/>
      <c r="H20" s="2"/>
      <c r="I20" s="2"/>
      <c r="J20" s="2"/>
      <c r="K20" s="2"/>
      <c r="L20" s="2"/>
      <c r="M20" s="9"/>
      <c r="N20" s="2"/>
      <c r="O20" s="2"/>
    </row>
    <row r="21" spans="1:15" ht="56.25">
      <c r="A21" s="37" t="s">
        <v>202</v>
      </c>
      <c r="B21" s="9" t="s">
        <v>35</v>
      </c>
      <c r="C21" s="48" t="s">
        <v>225</v>
      </c>
      <c r="D21" s="48" t="s">
        <v>225</v>
      </c>
      <c r="E21" s="58">
        <v>6</v>
      </c>
      <c r="F21" s="58">
        <v>6</v>
      </c>
      <c r="G21" s="9"/>
      <c r="H21" s="2"/>
      <c r="I21" s="2"/>
      <c r="J21" s="2"/>
      <c r="K21" s="2"/>
      <c r="L21" s="2"/>
      <c r="M21" s="9"/>
      <c r="N21" s="2"/>
      <c r="O21" s="2"/>
    </row>
    <row r="22" spans="1:15" ht="93.75">
      <c r="A22" s="37" t="s">
        <v>427</v>
      </c>
      <c r="B22" s="12" t="s">
        <v>28</v>
      </c>
      <c r="C22" s="9" t="s">
        <v>203</v>
      </c>
      <c r="D22" s="9" t="s">
        <v>203</v>
      </c>
      <c r="E22" s="58">
        <v>70</v>
      </c>
      <c r="F22" s="59">
        <v>70</v>
      </c>
      <c r="G22" s="48" t="s">
        <v>457</v>
      </c>
      <c r="H22" s="2"/>
      <c r="I22" s="2"/>
      <c r="J22" s="2"/>
      <c r="K22" s="2"/>
      <c r="L22" s="2"/>
      <c r="M22" s="9"/>
      <c r="N22" s="2"/>
      <c r="O22" s="2"/>
    </row>
    <row r="23" spans="1:15" ht="56.25">
      <c r="A23" s="37" t="s">
        <v>458</v>
      </c>
      <c r="B23" s="12" t="s">
        <v>28</v>
      </c>
      <c r="C23" s="9" t="s">
        <v>454</v>
      </c>
      <c r="D23" s="67" t="s">
        <v>454</v>
      </c>
      <c r="E23" s="58">
        <v>649</v>
      </c>
      <c r="F23" s="59">
        <v>649</v>
      </c>
      <c r="G23" s="9"/>
      <c r="H23" s="2"/>
      <c r="I23" s="2"/>
      <c r="J23" s="2"/>
      <c r="K23" s="2"/>
      <c r="L23" s="2"/>
      <c r="M23" s="9"/>
      <c r="N23" s="2"/>
      <c r="O23" s="2"/>
    </row>
    <row r="24" spans="1:15" ht="56.25">
      <c r="A24" s="49" t="s">
        <v>204</v>
      </c>
      <c r="B24" s="12" t="s">
        <v>28</v>
      </c>
      <c r="C24" s="9" t="s">
        <v>167</v>
      </c>
      <c r="D24" s="9" t="s">
        <v>205</v>
      </c>
      <c r="E24" s="58">
        <v>220</v>
      </c>
      <c r="F24" s="59">
        <v>220</v>
      </c>
      <c r="G24" s="48" t="s">
        <v>459</v>
      </c>
      <c r="H24" s="2"/>
      <c r="I24" s="2"/>
      <c r="J24" s="2"/>
      <c r="K24" s="2"/>
      <c r="L24" s="2"/>
      <c r="M24" s="9"/>
      <c r="N24" s="2"/>
      <c r="O24" s="2"/>
    </row>
    <row r="25" spans="1:15" ht="37.5">
      <c r="A25" s="37" t="s">
        <v>428</v>
      </c>
      <c r="B25" s="12" t="s">
        <v>28</v>
      </c>
      <c r="C25" s="48" t="s">
        <v>225</v>
      </c>
      <c r="D25" s="48" t="s">
        <v>225</v>
      </c>
      <c r="E25" s="58">
        <v>80</v>
      </c>
      <c r="F25" s="59">
        <v>172</v>
      </c>
      <c r="G25" s="9"/>
      <c r="H25" s="2"/>
      <c r="I25" s="2"/>
      <c r="J25" s="2"/>
      <c r="K25" s="2"/>
      <c r="L25" s="2"/>
      <c r="M25" s="9"/>
      <c r="N25" s="2"/>
      <c r="O25" s="2"/>
    </row>
    <row r="26" spans="1:15" ht="41.25" customHeight="1">
      <c r="A26" s="37" t="s">
        <v>490</v>
      </c>
      <c r="B26" s="12" t="s">
        <v>28</v>
      </c>
      <c r="C26" s="48" t="s">
        <v>225</v>
      </c>
      <c r="D26" s="48" t="s">
        <v>225</v>
      </c>
      <c r="E26" s="58">
        <v>80</v>
      </c>
      <c r="F26" s="59">
        <v>177</v>
      </c>
      <c r="G26" s="9"/>
      <c r="H26" s="2"/>
      <c r="I26" s="2"/>
      <c r="J26" s="2"/>
      <c r="K26" s="2"/>
      <c r="L26" s="2"/>
      <c r="M26" s="2"/>
      <c r="N26" s="2"/>
      <c r="O26" s="2"/>
    </row>
    <row r="27" spans="1:15" ht="37.5">
      <c r="A27" s="37" t="s">
        <v>429</v>
      </c>
      <c r="B27" s="12" t="s">
        <v>28</v>
      </c>
      <c r="C27" s="48" t="s">
        <v>225</v>
      </c>
      <c r="D27" s="48" t="s">
        <v>225</v>
      </c>
      <c r="E27" s="58">
        <v>80</v>
      </c>
      <c r="F27" s="59">
        <v>182</v>
      </c>
      <c r="G27" s="9"/>
      <c r="H27" s="2"/>
      <c r="I27" s="2"/>
      <c r="J27" s="2"/>
      <c r="K27" s="2"/>
      <c r="L27" s="2"/>
      <c r="M27" s="2"/>
      <c r="N27" s="2"/>
      <c r="O27" s="2"/>
    </row>
    <row r="28" spans="1:15" ht="56.25">
      <c r="A28" s="37" t="s">
        <v>460</v>
      </c>
      <c r="B28" s="12" t="s">
        <v>28</v>
      </c>
      <c r="C28" s="48" t="s">
        <v>225</v>
      </c>
      <c r="D28" s="48" t="s">
        <v>225</v>
      </c>
      <c r="E28" s="58">
        <v>80</v>
      </c>
      <c r="F28" s="59">
        <v>151</v>
      </c>
      <c r="G28" s="9"/>
      <c r="H28" s="2"/>
      <c r="I28" s="2"/>
      <c r="J28" s="2"/>
      <c r="K28" s="2"/>
      <c r="L28" s="2"/>
      <c r="M28" s="2"/>
      <c r="N28" s="2"/>
      <c r="O28" s="2"/>
    </row>
    <row r="29" spans="1:15">
      <c r="A29" s="37" t="s">
        <v>206</v>
      </c>
      <c r="B29" s="12" t="s">
        <v>28</v>
      </c>
      <c r="C29" s="48" t="s">
        <v>225</v>
      </c>
      <c r="D29" s="48" t="s">
        <v>225</v>
      </c>
      <c r="E29" s="58">
        <v>150</v>
      </c>
      <c r="F29" s="59">
        <v>245</v>
      </c>
      <c r="G29" s="9"/>
      <c r="H29" s="2"/>
      <c r="I29" s="2"/>
      <c r="J29" s="2"/>
      <c r="K29" s="2"/>
      <c r="L29" s="2"/>
      <c r="M29" s="2"/>
      <c r="N29" s="2"/>
      <c r="O29" s="2"/>
    </row>
    <row r="30" spans="1:15" ht="37.5">
      <c r="A30" s="37" t="s">
        <v>430</v>
      </c>
      <c r="B30" s="12" t="s">
        <v>28</v>
      </c>
      <c r="C30" s="9" t="s">
        <v>207</v>
      </c>
      <c r="D30" s="9" t="s">
        <v>207</v>
      </c>
      <c r="E30" s="58">
        <v>100</v>
      </c>
      <c r="F30" s="59">
        <v>100</v>
      </c>
      <c r="G30" s="9"/>
      <c r="H30" s="2"/>
      <c r="I30" s="2"/>
      <c r="J30" s="2"/>
      <c r="K30" s="2"/>
      <c r="L30" s="2"/>
      <c r="M30" s="2"/>
      <c r="N30" s="2"/>
      <c r="O30" s="2"/>
    </row>
    <row r="31" spans="1:15" ht="37.5">
      <c r="A31" s="37" t="s">
        <v>431</v>
      </c>
      <c r="B31" s="12" t="s">
        <v>28</v>
      </c>
      <c r="C31" s="9" t="s">
        <v>207</v>
      </c>
      <c r="D31" s="9" t="s">
        <v>207</v>
      </c>
      <c r="E31" s="58">
        <v>100</v>
      </c>
      <c r="F31" s="59">
        <v>101</v>
      </c>
      <c r="G31" s="9"/>
      <c r="H31" s="2"/>
      <c r="I31" s="2"/>
      <c r="J31" s="2"/>
      <c r="K31" s="2"/>
      <c r="L31" s="2"/>
      <c r="M31" s="2"/>
      <c r="N31" s="2"/>
      <c r="O31" s="2"/>
    </row>
    <row r="32" spans="1:15" ht="37.5">
      <c r="A32" s="37" t="s">
        <v>208</v>
      </c>
      <c r="B32" s="12" t="s">
        <v>28</v>
      </c>
      <c r="C32" s="9" t="s">
        <v>163</v>
      </c>
      <c r="D32" s="9" t="s">
        <v>163</v>
      </c>
      <c r="E32" s="58">
        <v>100</v>
      </c>
      <c r="F32" s="59">
        <v>102</v>
      </c>
      <c r="G32" s="9"/>
      <c r="H32" s="2"/>
      <c r="I32" s="2"/>
      <c r="J32" s="2"/>
      <c r="K32" s="2"/>
      <c r="L32" s="2"/>
      <c r="M32" s="2"/>
      <c r="N32" s="2"/>
      <c r="O32" s="2"/>
    </row>
    <row r="33" spans="1:15" ht="37.5">
      <c r="A33" s="37" t="s">
        <v>489</v>
      </c>
      <c r="B33" s="12" t="s">
        <v>28</v>
      </c>
      <c r="C33" s="48" t="s">
        <v>225</v>
      </c>
      <c r="D33" s="48" t="s">
        <v>225</v>
      </c>
      <c r="E33" s="58">
        <v>500</v>
      </c>
      <c r="F33" s="59">
        <v>1142</v>
      </c>
      <c r="G33" s="9"/>
      <c r="H33" s="2"/>
      <c r="I33" s="2"/>
      <c r="J33" s="2"/>
      <c r="K33" s="2"/>
      <c r="L33" s="2"/>
      <c r="M33" s="2"/>
      <c r="N33" s="2"/>
      <c r="O33" s="2"/>
    </row>
    <row r="34" spans="1:15" ht="56.25">
      <c r="A34" s="37" t="s">
        <v>230</v>
      </c>
      <c r="B34" s="12" t="s">
        <v>28</v>
      </c>
      <c r="C34" s="9" t="s">
        <v>209</v>
      </c>
      <c r="D34" s="9" t="s">
        <v>209</v>
      </c>
      <c r="E34" s="58">
        <v>250</v>
      </c>
      <c r="F34" s="59">
        <v>281</v>
      </c>
      <c r="G34" s="9"/>
      <c r="H34" s="2"/>
      <c r="I34" s="2"/>
      <c r="J34" s="2"/>
      <c r="K34" s="2"/>
      <c r="L34" s="2"/>
      <c r="M34" s="2"/>
      <c r="N34" s="2"/>
      <c r="O34" s="2"/>
    </row>
    <row r="35" spans="1:15">
      <c r="A35" s="37" t="s">
        <v>210</v>
      </c>
      <c r="B35" s="12" t="s">
        <v>28</v>
      </c>
      <c r="C35" s="2" t="s">
        <v>25</v>
      </c>
      <c r="D35" s="2" t="s">
        <v>25</v>
      </c>
      <c r="E35" s="58">
        <v>125</v>
      </c>
      <c r="F35" s="59">
        <v>125</v>
      </c>
      <c r="G35" s="9"/>
      <c r="H35" s="2"/>
      <c r="I35" s="2"/>
      <c r="J35" s="2"/>
      <c r="K35" s="2"/>
      <c r="L35" s="2"/>
      <c r="M35" s="2"/>
      <c r="N35" s="2"/>
      <c r="O35" s="2"/>
    </row>
    <row r="36" spans="1:15" ht="56.25" customHeight="1">
      <c r="A36" s="37" t="s">
        <v>425</v>
      </c>
      <c r="B36" s="12" t="s">
        <v>28</v>
      </c>
      <c r="C36" s="9" t="s">
        <v>211</v>
      </c>
      <c r="D36" s="9" t="s">
        <v>211</v>
      </c>
      <c r="E36" s="58">
        <v>20</v>
      </c>
      <c r="F36" s="59">
        <v>27</v>
      </c>
      <c r="G36" s="9"/>
      <c r="H36" s="2"/>
      <c r="I36" s="2"/>
      <c r="J36" s="2"/>
      <c r="K36" s="2"/>
      <c r="L36" s="2"/>
      <c r="M36" s="9"/>
      <c r="N36" s="9"/>
      <c r="O36" s="2"/>
    </row>
    <row r="37" spans="1:15" ht="56.25">
      <c r="A37" s="37" t="s">
        <v>432</v>
      </c>
      <c r="B37" s="12" t="s">
        <v>28</v>
      </c>
      <c r="C37" s="9" t="s">
        <v>211</v>
      </c>
      <c r="D37" s="9" t="s">
        <v>211</v>
      </c>
      <c r="E37" s="58">
        <v>20</v>
      </c>
      <c r="F37" s="59">
        <v>14</v>
      </c>
      <c r="G37" s="9"/>
      <c r="H37" s="2"/>
      <c r="I37" s="2"/>
      <c r="J37" s="2"/>
      <c r="K37" s="2"/>
      <c r="L37" s="2"/>
      <c r="M37" s="9"/>
      <c r="N37" s="9"/>
      <c r="O37" s="2"/>
    </row>
    <row r="38" spans="1:15" ht="37.5">
      <c r="A38" s="37" t="s">
        <v>212</v>
      </c>
      <c r="B38" s="12" t="s">
        <v>28</v>
      </c>
      <c r="C38" s="2" t="s">
        <v>26</v>
      </c>
      <c r="D38" s="2" t="s">
        <v>192</v>
      </c>
      <c r="E38" s="58">
        <v>20</v>
      </c>
      <c r="F38" s="59">
        <v>20</v>
      </c>
      <c r="G38" s="9"/>
      <c r="H38" s="2"/>
      <c r="I38" s="2"/>
      <c r="J38" s="2"/>
      <c r="K38" s="2"/>
      <c r="L38" s="2"/>
      <c r="M38" s="9"/>
      <c r="N38" s="9"/>
      <c r="O38" s="2"/>
    </row>
    <row r="39" spans="1:15" ht="75.75" customHeight="1">
      <c r="A39" s="37" t="s">
        <v>433</v>
      </c>
      <c r="B39" s="12" t="s">
        <v>28</v>
      </c>
      <c r="C39" s="2" t="s">
        <v>27</v>
      </c>
      <c r="D39" s="2" t="s">
        <v>65</v>
      </c>
      <c r="E39" s="58">
        <v>20</v>
      </c>
      <c r="F39" s="59">
        <v>0</v>
      </c>
      <c r="G39" s="9"/>
      <c r="H39" s="2"/>
      <c r="I39" s="2"/>
      <c r="J39" s="2"/>
      <c r="K39" s="2"/>
      <c r="L39" s="2"/>
      <c r="M39" s="2"/>
      <c r="N39" s="9" t="s">
        <v>213</v>
      </c>
      <c r="O39" s="2"/>
    </row>
    <row r="40" spans="1:15" ht="37.5">
      <c r="A40" s="37" t="s">
        <v>434</v>
      </c>
      <c r="B40" s="12" t="s">
        <v>28</v>
      </c>
      <c r="C40" s="9" t="s">
        <v>214</v>
      </c>
      <c r="D40" s="9" t="s">
        <v>214</v>
      </c>
      <c r="E40" s="58">
        <v>30</v>
      </c>
      <c r="F40" s="59">
        <v>47</v>
      </c>
      <c r="G40" s="9"/>
      <c r="H40" s="2"/>
      <c r="I40" s="2"/>
      <c r="J40" s="2"/>
      <c r="K40" s="2"/>
      <c r="L40" s="2"/>
      <c r="M40" s="2"/>
      <c r="N40" s="2"/>
      <c r="O40" s="2"/>
    </row>
    <row r="41" spans="1:15" ht="56.25">
      <c r="A41" s="37" t="s">
        <v>215</v>
      </c>
      <c r="B41" s="12" t="s">
        <v>28</v>
      </c>
      <c r="C41" s="2" t="s">
        <v>167</v>
      </c>
      <c r="D41" s="2" t="s">
        <v>167</v>
      </c>
      <c r="E41" s="58">
        <v>15</v>
      </c>
      <c r="F41" s="59">
        <v>16</v>
      </c>
      <c r="G41" s="9"/>
      <c r="H41" s="2"/>
      <c r="I41" s="2"/>
      <c r="J41" s="2"/>
      <c r="K41" s="2"/>
      <c r="L41" s="2"/>
      <c r="M41" s="2"/>
      <c r="N41" s="2"/>
      <c r="O41" s="2"/>
    </row>
    <row r="42" spans="1:15" ht="75">
      <c r="A42" s="37" t="s">
        <v>491</v>
      </c>
      <c r="B42" s="12" t="s">
        <v>28</v>
      </c>
      <c r="C42" s="2" t="s">
        <v>24</v>
      </c>
      <c r="D42" s="2" t="s">
        <v>24</v>
      </c>
      <c r="E42" s="58">
        <v>50</v>
      </c>
      <c r="F42" s="59">
        <v>50</v>
      </c>
      <c r="G42" s="9"/>
      <c r="H42" s="2"/>
      <c r="I42" s="2"/>
      <c r="J42" s="2"/>
      <c r="K42" s="2"/>
      <c r="L42" s="2"/>
      <c r="M42" s="2"/>
      <c r="N42" s="2"/>
      <c r="O42" s="2"/>
    </row>
    <row r="43" spans="1:15" ht="39.75" customHeight="1" thickBot="1">
      <c r="A43" s="68" t="s">
        <v>73</v>
      </c>
      <c r="B43" s="11" t="s">
        <v>28</v>
      </c>
      <c r="C43" s="42"/>
      <c r="D43" s="42"/>
      <c r="E43" s="62"/>
      <c r="F43" s="62"/>
      <c r="G43" s="43"/>
      <c r="H43" s="44"/>
      <c r="I43" s="45"/>
      <c r="J43" s="45"/>
      <c r="K43" s="45"/>
      <c r="L43" s="11">
        <v>5</v>
      </c>
      <c r="M43" s="11">
        <v>205</v>
      </c>
      <c r="N43" s="11"/>
      <c r="O43" s="25" t="s">
        <v>455</v>
      </c>
    </row>
    <row r="44" spans="1:15" ht="19.5" thickBot="1">
      <c r="A44" s="92" t="s">
        <v>371</v>
      </c>
      <c r="B44" s="82"/>
      <c r="C44" s="82"/>
      <c r="D44" s="82"/>
      <c r="E44" s="82"/>
      <c r="F44" s="82"/>
      <c r="G44" s="82"/>
      <c r="H44" s="82"/>
      <c r="I44" s="82"/>
      <c r="J44" s="82"/>
      <c r="K44" s="82"/>
      <c r="L44" s="82"/>
      <c r="M44" s="82"/>
      <c r="N44" s="82"/>
      <c r="O44" s="83"/>
    </row>
    <row r="45" spans="1:15" ht="172.5" customHeight="1">
      <c r="A45" s="16" t="s">
        <v>231</v>
      </c>
      <c r="B45" s="2" t="s">
        <v>28</v>
      </c>
      <c r="C45" s="9" t="s">
        <v>251</v>
      </c>
      <c r="D45" s="9" t="s">
        <v>252</v>
      </c>
      <c r="E45" s="2">
        <f>400+180+60</f>
        <v>640</v>
      </c>
      <c r="F45" s="2">
        <f>357+180+60</f>
        <v>597</v>
      </c>
      <c r="G45" s="9" t="s">
        <v>503</v>
      </c>
      <c r="H45" s="2"/>
      <c r="I45" s="2"/>
      <c r="J45" s="2"/>
      <c r="K45" s="2"/>
      <c r="L45" s="2"/>
      <c r="M45" s="2"/>
      <c r="N45" s="2"/>
      <c r="O45" s="9" t="s">
        <v>372</v>
      </c>
    </row>
    <row r="46" spans="1:15" ht="347.25" customHeight="1">
      <c r="A46" s="17" t="s">
        <v>29</v>
      </c>
      <c r="B46" s="2" t="s">
        <v>28</v>
      </c>
      <c r="C46" s="9" t="s">
        <v>255</v>
      </c>
      <c r="D46" s="9" t="s">
        <v>256</v>
      </c>
      <c r="E46" s="9">
        <f>429+490</f>
        <v>919</v>
      </c>
      <c r="F46" s="9">
        <f>413+490</f>
        <v>903</v>
      </c>
      <c r="G46" s="9" t="s">
        <v>232</v>
      </c>
      <c r="H46" s="2"/>
      <c r="I46" s="2"/>
      <c r="J46" s="2"/>
      <c r="K46" s="2"/>
      <c r="L46" s="2"/>
      <c r="M46" s="2"/>
      <c r="N46" s="2"/>
      <c r="O46" s="67" t="s">
        <v>395</v>
      </c>
    </row>
    <row r="47" spans="1:15" ht="96.75" customHeight="1">
      <c r="A47" s="16" t="s">
        <v>233</v>
      </c>
      <c r="B47" s="2" t="s">
        <v>28</v>
      </c>
      <c r="C47" s="2" t="s">
        <v>25</v>
      </c>
      <c r="D47" s="9" t="s">
        <v>234</v>
      </c>
      <c r="E47" s="2">
        <v>5</v>
      </c>
      <c r="F47" s="9">
        <v>7</v>
      </c>
      <c r="G47" s="2"/>
      <c r="H47" s="2"/>
      <c r="I47" s="2"/>
      <c r="J47" s="9" t="s">
        <v>250</v>
      </c>
      <c r="K47" s="2"/>
      <c r="L47" s="2"/>
      <c r="M47" s="2"/>
      <c r="N47" s="2"/>
      <c r="O47" s="9" t="s">
        <v>30</v>
      </c>
    </row>
    <row r="48" spans="1:15" ht="74.25" customHeight="1">
      <c r="A48" s="16" t="s">
        <v>435</v>
      </c>
      <c r="B48" s="2" t="s">
        <v>28</v>
      </c>
      <c r="C48" s="2" t="s">
        <v>24</v>
      </c>
      <c r="D48" s="9" t="s">
        <v>235</v>
      </c>
      <c r="E48" s="2">
        <v>4</v>
      </c>
      <c r="F48" s="2">
        <v>4</v>
      </c>
      <c r="G48" s="2"/>
      <c r="H48" s="2"/>
      <c r="I48" s="2"/>
      <c r="J48" s="9" t="s">
        <v>236</v>
      </c>
      <c r="K48" s="2"/>
      <c r="L48" s="2"/>
      <c r="M48" s="2"/>
      <c r="N48" s="2"/>
      <c r="O48" s="9" t="s">
        <v>31</v>
      </c>
    </row>
    <row r="49" spans="1:15" ht="206.25">
      <c r="A49" s="16" t="s">
        <v>237</v>
      </c>
      <c r="B49" s="2" t="s">
        <v>28</v>
      </c>
      <c r="C49" s="25" t="s">
        <v>178</v>
      </c>
      <c r="D49" s="9" t="s">
        <v>254</v>
      </c>
      <c r="E49" s="9">
        <f>150+155</f>
        <v>305</v>
      </c>
      <c r="F49" s="2">
        <f>169+155</f>
        <v>324</v>
      </c>
      <c r="G49" s="9" t="s">
        <v>238</v>
      </c>
      <c r="H49" s="2"/>
      <c r="I49" s="2"/>
      <c r="J49" s="2"/>
      <c r="K49" s="2"/>
      <c r="L49" s="2"/>
      <c r="M49" s="2"/>
      <c r="N49" s="2"/>
      <c r="O49" s="9" t="s">
        <v>239</v>
      </c>
    </row>
    <row r="50" spans="1:15" ht="50.25" customHeight="1">
      <c r="A50" s="16" t="s">
        <v>240</v>
      </c>
      <c r="B50" s="2" t="s">
        <v>28</v>
      </c>
      <c r="C50" s="9" t="s">
        <v>241</v>
      </c>
      <c r="D50" s="9" t="s">
        <v>241</v>
      </c>
      <c r="E50" s="2">
        <v>40</v>
      </c>
      <c r="F50" s="2">
        <v>40</v>
      </c>
      <c r="G50" s="2"/>
      <c r="H50" s="2"/>
      <c r="I50" s="2"/>
      <c r="J50" s="2"/>
      <c r="K50" s="2"/>
      <c r="L50" s="2"/>
      <c r="M50" s="2"/>
      <c r="N50" s="2"/>
      <c r="O50" s="9" t="s">
        <v>242</v>
      </c>
    </row>
    <row r="51" spans="1:15" ht="56.25">
      <c r="A51" s="16" t="s">
        <v>243</v>
      </c>
      <c r="B51" s="2" t="s">
        <v>28</v>
      </c>
      <c r="C51" s="9" t="s">
        <v>241</v>
      </c>
      <c r="D51" s="9" t="s">
        <v>241</v>
      </c>
      <c r="E51" s="2">
        <v>10</v>
      </c>
      <c r="F51" s="2">
        <v>5</v>
      </c>
      <c r="G51" s="2"/>
      <c r="H51" s="2">
        <v>5</v>
      </c>
      <c r="I51" s="2"/>
      <c r="J51" s="2"/>
      <c r="K51" s="2"/>
      <c r="L51" s="2"/>
      <c r="M51" s="2"/>
      <c r="N51" s="2"/>
      <c r="O51" s="9" t="s">
        <v>242</v>
      </c>
    </row>
    <row r="52" spans="1:15" ht="162" customHeight="1">
      <c r="A52" s="16" t="s">
        <v>66</v>
      </c>
      <c r="B52" s="2" t="s">
        <v>28</v>
      </c>
      <c r="C52" s="9" t="s">
        <v>241</v>
      </c>
      <c r="D52" s="9" t="s">
        <v>241</v>
      </c>
      <c r="E52" s="2">
        <v>25</v>
      </c>
      <c r="F52" s="2">
        <v>26</v>
      </c>
      <c r="G52" s="9" t="s">
        <v>461</v>
      </c>
      <c r="H52" s="2">
        <v>26</v>
      </c>
      <c r="I52" s="2"/>
      <c r="J52" s="9" t="s">
        <v>367</v>
      </c>
      <c r="K52" s="2"/>
      <c r="L52" s="2"/>
      <c r="M52" s="2"/>
      <c r="N52" s="2"/>
      <c r="O52" s="2"/>
    </row>
    <row r="53" spans="1:15" ht="83.25" customHeight="1">
      <c r="A53" s="16" t="s">
        <v>244</v>
      </c>
      <c r="B53" s="2" t="s">
        <v>28</v>
      </c>
      <c r="C53" s="9" t="s">
        <v>245</v>
      </c>
      <c r="D53" s="2" t="s">
        <v>27</v>
      </c>
      <c r="E53" s="2">
        <v>45</v>
      </c>
      <c r="F53" s="2">
        <v>40</v>
      </c>
      <c r="G53" s="2" t="s">
        <v>246</v>
      </c>
      <c r="H53" s="2"/>
      <c r="I53" s="2"/>
      <c r="J53" s="2"/>
      <c r="K53" s="2"/>
      <c r="L53" s="2"/>
      <c r="M53" s="2"/>
      <c r="N53" s="2"/>
      <c r="O53" s="2" t="s">
        <v>373</v>
      </c>
    </row>
    <row r="54" spans="1:15" ht="56.25">
      <c r="A54" s="63" t="s">
        <v>247</v>
      </c>
      <c r="B54" s="11" t="s">
        <v>28</v>
      </c>
      <c r="C54" s="25" t="s">
        <v>178</v>
      </c>
      <c r="D54" s="25" t="s">
        <v>253</v>
      </c>
      <c r="E54" s="11">
        <f>75+165</f>
        <v>240</v>
      </c>
      <c r="F54" s="11">
        <f>84+161</f>
        <v>245</v>
      </c>
      <c r="G54" s="11"/>
      <c r="H54" s="11">
        <v>84</v>
      </c>
      <c r="I54" s="11"/>
      <c r="J54" s="11"/>
      <c r="K54" s="11"/>
      <c r="L54" s="11"/>
      <c r="M54" s="11"/>
      <c r="N54" s="11"/>
      <c r="O54" s="25"/>
    </row>
    <row r="55" spans="1:15" ht="174" customHeight="1">
      <c r="A55" s="16" t="s">
        <v>248</v>
      </c>
      <c r="B55" s="2" t="s">
        <v>28</v>
      </c>
      <c r="C55" s="18" t="s">
        <v>249</v>
      </c>
      <c r="D55" s="10">
        <v>45456</v>
      </c>
      <c r="E55" s="2">
        <v>263</v>
      </c>
      <c r="F55" s="2">
        <v>170</v>
      </c>
      <c r="G55" s="9" t="s">
        <v>462</v>
      </c>
      <c r="H55" s="2"/>
      <c r="I55" s="2"/>
      <c r="J55" s="2"/>
      <c r="K55" s="2"/>
      <c r="L55" s="2"/>
      <c r="M55" s="2"/>
      <c r="N55" s="2"/>
      <c r="O55" s="67" t="s">
        <v>368</v>
      </c>
    </row>
    <row r="56" spans="1:15" ht="56.25" customHeight="1">
      <c r="A56" s="50" t="s">
        <v>257</v>
      </c>
      <c r="B56" s="2" t="s">
        <v>28</v>
      </c>
      <c r="C56" s="2" t="s">
        <v>153</v>
      </c>
      <c r="D56" s="2" t="s">
        <v>153</v>
      </c>
      <c r="E56" s="2">
        <v>10</v>
      </c>
      <c r="F56" s="2">
        <v>10</v>
      </c>
      <c r="G56" s="2"/>
      <c r="H56" s="2"/>
      <c r="I56" s="2"/>
      <c r="J56" s="2"/>
      <c r="K56" s="2"/>
      <c r="L56" s="2"/>
      <c r="M56" s="2"/>
      <c r="N56" s="2"/>
      <c r="O56" s="67" t="s">
        <v>30</v>
      </c>
    </row>
    <row r="57" spans="1:15" ht="158.25" customHeight="1">
      <c r="A57" s="37" t="s">
        <v>66</v>
      </c>
      <c r="B57" s="2" t="s">
        <v>28</v>
      </c>
      <c r="C57" s="2" t="s">
        <v>154</v>
      </c>
      <c r="D57" s="2" t="s">
        <v>154</v>
      </c>
      <c r="E57" s="2">
        <v>34</v>
      </c>
      <c r="F57" s="2">
        <v>34</v>
      </c>
      <c r="G57" s="9" t="s">
        <v>320</v>
      </c>
      <c r="H57" s="2">
        <v>34</v>
      </c>
      <c r="I57" s="2"/>
      <c r="J57" s="9" t="s">
        <v>159</v>
      </c>
      <c r="K57" s="2"/>
      <c r="L57" s="2"/>
      <c r="M57" s="2"/>
      <c r="N57" s="2"/>
      <c r="O57" s="2"/>
    </row>
    <row r="58" spans="1:15" ht="248.25" customHeight="1">
      <c r="A58" s="37" t="s">
        <v>149</v>
      </c>
      <c r="B58" s="2" t="s">
        <v>28</v>
      </c>
      <c r="C58" s="20" t="s">
        <v>155</v>
      </c>
      <c r="D58" s="9" t="s">
        <v>155</v>
      </c>
      <c r="E58" s="2">
        <v>840</v>
      </c>
      <c r="F58" s="2">
        <v>840</v>
      </c>
      <c r="G58" s="9" t="s">
        <v>463</v>
      </c>
      <c r="H58" s="2"/>
      <c r="I58" s="2"/>
      <c r="J58" s="2"/>
      <c r="K58" s="2"/>
      <c r="L58" s="2"/>
      <c r="M58" s="2"/>
      <c r="N58" s="2"/>
      <c r="O58" s="9" t="s">
        <v>161</v>
      </c>
    </row>
    <row r="59" spans="1:15" ht="56.25">
      <c r="A59" s="50" t="s">
        <v>150</v>
      </c>
      <c r="B59" s="2" t="s">
        <v>28</v>
      </c>
      <c r="C59" s="10">
        <v>45584</v>
      </c>
      <c r="D59" s="10">
        <v>45584</v>
      </c>
      <c r="E59" s="2">
        <v>25</v>
      </c>
      <c r="F59" s="2">
        <v>25</v>
      </c>
      <c r="G59" s="2" t="s">
        <v>158</v>
      </c>
      <c r="H59" s="2"/>
      <c r="I59" s="2"/>
      <c r="J59" s="2"/>
      <c r="K59" s="2"/>
      <c r="L59" s="2"/>
      <c r="M59" s="2"/>
      <c r="N59" s="2"/>
      <c r="O59" s="9" t="s">
        <v>162</v>
      </c>
    </row>
    <row r="60" spans="1:15" ht="75">
      <c r="A60" s="37" t="s">
        <v>151</v>
      </c>
      <c r="B60" s="2" t="s">
        <v>28</v>
      </c>
      <c r="C60" s="20" t="s">
        <v>156</v>
      </c>
      <c r="D60" s="9" t="s">
        <v>156</v>
      </c>
      <c r="E60" s="2"/>
      <c r="F60" s="2"/>
      <c r="G60" s="9" t="s">
        <v>374</v>
      </c>
      <c r="H60" s="2"/>
      <c r="I60" s="2"/>
      <c r="J60" s="2"/>
      <c r="K60" s="2"/>
      <c r="L60" s="2">
        <v>11</v>
      </c>
      <c r="M60" s="2"/>
      <c r="N60" s="2"/>
      <c r="O60" s="2"/>
    </row>
    <row r="61" spans="1:15" ht="231" customHeight="1">
      <c r="A61" s="37" t="s">
        <v>152</v>
      </c>
      <c r="B61" s="2" t="s">
        <v>28</v>
      </c>
      <c r="C61" s="20" t="s">
        <v>157</v>
      </c>
      <c r="D61" s="9" t="s">
        <v>157</v>
      </c>
      <c r="E61" s="2">
        <v>126</v>
      </c>
      <c r="F61" s="2">
        <v>126</v>
      </c>
      <c r="G61" s="46" t="s">
        <v>396</v>
      </c>
      <c r="H61" s="2"/>
      <c r="I61" s="2"/>
      <c r="J61" s="9" t="s">
        <v>397</v>
      </c>
      <c r="K61" s="2"/>
      <c r="L61" s="2"/>
      <c r="M61" s="2"/>
      <c r="N61" s="2"/>
      <c r="O61" s="9"/>
    </row>
    <row r="62" spans="1:15" ht="37.5">
      <c r="A62" s="50" t="s">
        <v>375</v>
      </c>
      <c r="B62" s="2" t="s">
        <v>28</v>
      </c>
      <c r="C62" s="2" t="s">
        <v>154</v>
      </c>
      <c r="D62" s="2" t="s">
        <v>154</v>
      </c>
      <c r="E62" s="2">
        <v>6</v>
      </c>
      <c r="F62" s="2">
        <v>6</v>
      </c>
      <c r="G62" s="2"/>
      <c r="H62" s="2"/>
      <c r="I62" s="2"/>
      <c r="J62" s="9" t="s">
        <v>160</v>
      </c>
      <c r="K62" s="2"/>
      <c r="L62" s="2"/>
      <c r="M62" s="2"/>
      <c r="N62" s="2"/>
      <c r="O62" s="2"/>
    </row>
    <row r="63" spans="1:15" ht="43.5" customHeight="1" thickBot="1">
      <c r="A63" s="26" t="s">
        <v>73</v>
      </c>
      <c r="B63" s="27" t="s">
        <v>28</v>
      </c>
      <c r="C63" s="28"/>
      <c r="D63" s="27"/>
      <c r="E63" s="27"/>
      <c r="F63" s="27"/>
      <c r="G63" s="27"/>
      <c r="H63" s="27"/>
      <c r="I63" s="27"/>
      <c r="J63" s="27"/>
      <c r="K63" s="27"/>
      <c r="L63" s="27"/>
      <c r="M63" s="27">
        <f>159+104</f>
        <v>263</v>
      </c>
      <c r="N63" s="27"/>
      <c r="O63" s="28" t="s">
        <v>74</v>
      </c>
    </row>
    <row r="64" spans="1:15" ht="19.5" thickBot="1">
      <c r="A64" s="92" t="s">
        <v>323</v>
      </c>
      <c r="B64" s="82"/>
      <c r="C64" s="82"/>
      <c r="D64" s="82"/>
      <c r="E64" s="82"/>
      <c r="F64" s="82"/>
      <c r="G64" s="82"/>
      <c r="H64" s="82"/>
      <c r="I64" s="82"/>
      <c r="J64" s="82"/>
      <c r="K64" s="82"/>
      <c r="L64" s="82"/>
      <c r="M64" s="82"/>
      <c r="N64" s="82"/>
      <c r="O64" s="83"/>
    </row>
    <row r="65" spans="1:15" ht="60" customHeight="1">
      <c r="A65" s="96" t="s">
        <v>23</v>
      </c>
      <c r="B65" s="2" t="s">
        <v>28</v>
      </c>
      <c r="C65" s="20" t="s">
        <v>24</v>
      </c>
      <c r="D65" s="10">
        <v>45407</v>
      </c>
      <c r="E65" s="2">
        <v>100</v>
      </c>
      <c r="F65" s="2">
        <v>105</v>
      </c>
      <c r="G65" s="67" t="s">
        <v>365</v>
      </c>
      <c r="H65" s="2"/>
      <c r="I65" s="2"/>
      <c r="J65" s="67"/>
      <c r="K65" s="2"/>
      <c r="L65" s="2"/>
      <c r="M65" s="2"/>
      <c r="N65" s="2"/>
      <c r="O65" s="67"/>
    </row>
    <row r="66" spans="1:15" ht="59.25" customHeight="1">
      <c r="A66" s="97"/>
      <c r="B66" s="2" t="s">
        <v>28</v>
      </c>
      <c r="C66" s="20" t="s">
        <v>345</v>
      </c>
      <c r="D66" s="10">
        <v>45988</v>
      </c>
      <c r="E66" s="2">
        <v>100</v>
      </c>
      <c r="F66" s="2">
        <v>180</v>
      </c>
      <c r="G66" s="67" t="s">
        <v>383</v>
      </c>
      <c r="H66" s="2"/>
      <c r="I66" s="2"/>
      <c r="J66" s="67"/>
      <c r="K66" s="2"/>
      <c r="L66" s="2"/>
      <c r="M66" s="2"/>
      <c r="N66" s="2"/>
      <c r="O66" s="67"/>
    </row>
    <row r="67" spans="1:15" ht="37.5">
      <c r="A67" s="37" t="s">
        <v>324</v>
      </c>
      <c r="B67" s="2" t="s">
        <v>28</v>
      </c>
      <c r="C67" s="20" t="s">
        <v>167</v>
      </c>
      <c r="D67" s="10">
        <v>45585</v>
      </c>
      <c r="E67" s="2">
        <v>30</v>
      </c>
      <c r="F67" s="2">
        <v>30</v>
      </c>
      <c r="G67" s="67"/>
      <c r="H67" s="2"/>
      <c r="I67" s="2"/>
      <c r="J67" s="67"/>
      <c r="K67" s="2"/>
      <c r="L67" s="2"/>
      <c r="M67" s="2"/>
      <c r="N67" s="2"/>
      <c r="O67" s="67"/>
    </row>
    <row r="68" spans="1:15" ht="56.25">
      <c r="A68" s="37" t="s">
        <v>411</v>
      </c>
      <c r="B68" s="2" t="s">
        <v>28</v>
      </c>
      <c r="C68" s="20" t="s">
        <v>197</v>
      </c>
      <c r="D68" s="67" t="s">
        <v>197</v>
      </c>
      <c r="E68" s="2">
        <v>2250</v>
      </c>
      <c r="F68" s="2">
        <v>2000</v>
      </c>
      <c r="G68" s="67"/>
      <c r="H68" s="2"/>
      <c r="I68" s="2"/>
      <c r="J68" s="67"/>
      <c r="K68" s="2"/>
      <c r="L68" s="2"/>
      <c r="M68" s="2"/>
      <c r="N68" s="2"/>
      <c r="O68" s="67"/>
    </row>
    <row r="69" spans="1:15" ht="42.75" customHeight="1">
      <c r="A69" s="98" t="s">
        <v>362</v>
      </c>
      <c r="B69" s="2" t="s">
        <v>28</v>
      </c>
      <c r="C69" s="20" t="s">
        <v>24</v>
      </c>
      <c r="D69" s="67" t="s">
        <v>346</v>
      </c>
      <c r="E69" s="2">
        <v>1000</v>
      </c>
      <c r="F69" s="2">
        <v>450</v>
      </c>
      <c r="G69" s="67"/>
      <c r="H69" s="2"/>
      <c r="I69" s="2"/>
      <c r="J69" s="67"/>
      <c r="K69" s="2"/>
      <c r="L69" s="2"/>
      <c r="M69" s="2"/>
      <c r="N69" s="2"/>
      <c r="O69" s="67"/>
    </row>
    <row r="70" spans="1:15" ht="37.5">
      <c r="A70" s="97"/>
      <c r="B70" s="2" t="s">
        <v>28</v>
      </c>
      <c r="C70" s="20" t="s">
        <v>177</v>
      </c>
      <c r="D70" s="67" t="s">
        <v>347</v>
      </c>
      <c r="E70" s="2">
        <v>1000</v>
      </c>
      <c r="F70" s="2">
        <v>500</v>
      </c>
      <c r="G70" s="67"/>
      <c r="H70" s="2"/>
      <c r="I70" s="2"/>
      <c r="J70" s="67"/>
      <c r="K70" s="2"/>
      <c r="L70" s="2"/>
      <c r="M70" s="2"/>
      <c r="N70" s="2"/>
      <c r="O70" s="67"/>
    </row>
    <row r="71" spans="1:15">
      <c r="A71" s="37" t="s">
        <v>350</v>
      </c>
      <c r="B71" s="2" t="s">
        <v>28</v>
      </c>
      <c r="C71" s="20" t="s">
        <v>325</v>
      </c>
      <c r="D71" s="67" t="s">
        <v>325</v>
      </c>
      <c r="E71" s="2">
        <v>100</v>
      </c>
      <c r="F71" s="2">
        <v>160</v>
      </c>
      <c r="G71" s="67"/>
      <c r="H71" s="2"/>
      <c r="I71" s="2"/>
      <c r="J71" s="67"/>
      <c r="K71" s="2"/>
      <c r="L71" s="2"/>
      <c r="M71" s="2"/>
      <c r="N71" s="2"/>
      <c r="O71" s="67"/>
    </row>
    <row r="72" spans="1:15" ht="37.5">
      <c r="A72" s="37" t="s">
        <v>363</v>
      </c>
      <c r="B72" s="2" t="s">
        <v>28</v>
      </c>
      <c r="C72" s="20" t="s">
        <v>326</v>
      </c>
      <c r="D72" s="67" t="s">
        <v>326</v>
      </c>
      <c r="E72" s="2">
        <v>43</v>
      </c>
      <c r="F72" s="2">
        <v>43</v>
      </c>
      <c r="G72" s="67"/>
      <c r="H72" s="2"/>
      <c r="I72" s="2"/>
      <c r="J72" s="67"/>
      <c r="K72" s="2"/>
      <c r="L72" s="2"/>
      <c r="M72" s="2"/>
      <c r="N72" s="2"/>
      <c r="O72" s="67"/>
    </row>
    <row r="73" spans="1:15" ht="56.25">
      <c r="A73" s="37" t="s">
        <v>356</v>
      </c>
      <c r="B73" s="2" t="s">
        <v>28</v>
      </c>
      <c r="C73" s="20" t="s">
        <v>327</v>
      </c>
      <c r="D73" s="67" t="s">
        <v>327</v>
      </c>
      <c r="E73" s="2">
        <v>3</v>
      </c>
      <c r="F73" s="2">
        <v>4</v>
      </c>
      <c r="G73" s="67" t="s">
        <v>328</v>
      </c>
      <c r="H73" s="2">
        <v>3</v>
      </c>
      <c r="I73" s="2"/>
      <c r="J73" s="67"/>
      <c r="K73" s="2"/>
      <c r="L73" s="2"/>
      <c r="M73" s="2"/>
      <c r="N73" s="2"/>
      <c r="O73" s="67" t="s">
        <v>369</v>
      </c>
    </row>
    <row r="74" spans="1:15" ht="75">
      <c r="A74" s="37" t="s">
        <v>357</v>
      </c>
      <c r="B74" s="2" t="s">
        <v>28</v>
      </c>
      <c r="C74" s="20" t="s">
        <v>329</v>
      </c>
      <c r="D74" s="67" t="s">
        <v>330</v>
      </c>
      <c r="E74" s="2">
        <v>1</v>
      </c>
      <c r="F74" s="2">
        <v>1</v>
      </c>
      <c r="G74" s="67"/>
      <c r="H74" s="2">
        <v>1</v>
      </c>
      <c r="I74" s="2"/>
      <c r="J74" s="67"/>
      <c r="K74" s="2"/>
      <c r="L74" s="2"/>
      <c r="M74" s="2"/>
      <c r="N74" s="2"/>
      <c r="O74" s="67"/>
    </row>
    <row r="75" spans="1:15" ht="45" customHeight="1">
      <c r="A75" s="37" t="s">
        <v>351</v>
      </c>
      <c r="B75" s="2" t="s">
        <v>28</v>
      </c>
      <c r="C75" s="20" t="s">
        <v>331</v>
      </c>
      <c r="D75" s="67" t="s">
        <v>331</v>
      </c>
      <c r="E75" s="2">
        <v>12</v>
      </c>
      <c r="F75" s="2">
        <v>12</v>
      </c>
      <c r="G75" s="67" t="s">
        <v>328</v>
      </c>
      <c r="H75" s="2">
        <v>12</v>
      </c>
      <c r="I75" s="2"/>
      <c r="J75" s="67"/>
      <c r="K75" s="2"/>
      <c r="L75" s="2"/>
      <c r="M75" s="2"/>
      <c r="N75" s="2"/>
      <c r="O75" s="67"/>
    </row>
    <row r="76" spans="1:15" ht="111.75" customHeight="1">
      <c r="A76" s="37" t="s">
        <v>332</v>
      </c>
      <c r="B76" s="2" t="s">
        <v>28</v>
      </c>
      <c r="C76" s="20" t="s">
        <v>197</v>
      </c>
      <c r="D76" s="67" t="s">
        <v>197</v>
      </c>
      <c r="E76" s="2">
        <v>682</v>
      </c>
      <c r="F76" s="2">
        <v>682</v>
      </c>
      <c r="G76" s="67" t="s">
        <v>355</v>
      </c>
      <c r="H76" s="2"/>
      <c r="I76" s="2"/>
      <c r="J76" s="67"/>
      <c r="K76" s="2"/>
      <c r="L76" s="2"/>
      <c r="M76" s="2"/>
      <c r="N76" s="2"/>
      <c r="O76" s="67" t="s">
        <v>412</v>
      </c>
    </row>
    <row r="77" spans="1:15" ht="118.5" customHeight="1">
      <c r="A77" s="37" t="s">
        <v>333</v>
      </c>
      <c r="B77" s="2" t="s">
        <v>28</v>
      </c>
      <c r="C77" s="20" t="s">
        <v>334</v>
      </c>
      <c r="D77" s="67" t="s">
        <v>334</v>
      </c>
      <c r="E77" s="2">
        <v>30</v>
      </c>
      <c r="F77" s="2">
        <v>64</v>
      </c>
      <c r="G77" s="67" t="s">
        <v>414</v>
      </c>
      <c r="H77" s="2"/>
      <c r="I77" s="2"/>
      <c r="J77" s="67"/>
      <c r="K77" s="2"/>
      <c r="L77" s="2"/>
      <c r="M77" s="2"/>
      <c r="N77" s="2"/>
      <c r="O77" s="67" t="s">
        <v>413</v>
      </c>
    </row>
    <row r="78" spans="1:15" ht="37.5">
      <c r="A78" s="37" t="s">
        <v>376</v>
      </c>
      <c r="B78" s="2" t="s">
        <v>28</v>
      </c>
      <c r="C78" s="20" t="s">
        <v>335</v>
      </c>
      <c r="D78" s="67" t="s">
        <v>197</v>
      </c>
      <c r="E78" s="2">
        <v>11</v>
      </c>
      <c r="F78" s="2">
        <v>11</v>
      </c>
      <c r="G78" s="67"/>
      <c r="H78" s="2"/>
      <c r="I78" s="2"/>
      <c r="J78" s="67"/>
      <c r="K78" s="2"/>
      <c r="L78" s="2"/>
      <c r="M78" s="2"/>
      <c r="N78" s="2"/>
      <c r="O78" s="67"/>
    </row>
    <row r="79" spans="1:15" ht="75" customHeight="1">
      <c r="A79" s="37" t="s">
        <v>364</v>
      </c>
      <c r="B79" s="2" t="s">
        <v>28</v>
      </c>
      <c r="C79" s="20" t="s">
        <v>241</v>
      </c>
      <c r="D79" s="67" t="s">
        <v>241</v>
      </c>
      <c r="E79" s="2">
        <v>15</v>
      </c>
      <c r="F79" s="2">
        <v>15</v>
      </c>
      <c r="G79" s="67"/>
      <c r="H79" s="2">
        <v>15</v>
      </c>
      <c r="I79" s="2"/>
      <c r="J79" s="67"/>
      <c r="K79" s="2"/>
      <c r="L79" s="2"/>
      <c r="M79" s="2"/>
      <c r="N79" s="2"/>
      <c r="O79" s="67"/>
    </row>
    <row r="80" spans="1:15" ht="75">
      <c r="A80" s="37" t="s">
        <v>336</v>
      </c>
      <c r="B80" s="2" t="s">
        <v>28</v>
      </c>
      <c r="C80" s="20" t="s">
        <v>197</v>
      </c>
      <c r="D80" s="67" t="s">
        <v>197</v>
      </c>
      <c r="E80" s="2">
        <v>180</v>
      </c>
      <c r="F80" s="2">
        <v>205</v>
      </c>
      <c r="G80" s="67" t="s">
        <v>337</v>
      </c>
      <c r="H80" s="2"/>
      <c r="I80" s="2"/>
      <c r="J80" s="67"/>
      <c r="K80" s="2"/>
      <c r="L80" s="2"/>
      <c r="M80" s="2"/>
      <c r="N80" s="2"/>
      <c r="O80" s="67"/>
    </row>
    <row r="81" spans="1:15" ht="42.75" customHeight="1">
      <c r="A81" s="37" t="s">
        <v>338</v>
      </c>
      <c r="B81" s="2" t="s">
        <v>28</v>
      </c>
      <c r="C81" s="20" t="s">
        <v>197</v>
      </c>
      <c r="D81" s="67" t="s">
        <v>197</v>
      </c>
      <c r="E81" s="2">
        <v>110</v>
      </c>
      <c r="F81" s="2">
        <v>120</v>
      </c>
      <c r="G81" s="67" t="s">
        <v>328</v>
      </c>
      <c r="H81" s="2"/>
      <c r="I81" s="2"/>
      <c r="J81" s="67"/>
      <c r="K81" s="2"/>
      <c r="L81" s="2"/>
      <c r="M81" s="2"/>
      <c r="N81" s="2"/>
      <c r="O81" s="67"/>
    </row>
    <row r="82" spans="1:15" ht="59.25" customHeight="1">
      <c r="A82" s="37" t="s">
        <v>354</v>
      </c>
      <c r="B82" s="2" t="s">
        <v>28</v>
      </c>
      <c r="C82" s="20" t="s">
        <v>339</v>
      </c>
      <c r="D82" s="67" t="s">
        <v>339</v>
      </c>
      <c r="E82" s="2">
        <v>41</v>
      </c>
      <c r="F82" s="2">
        <v>41</v>
      </c>
      <c r="G82" s="67" t="s">
        <v>340</v>
      </c>
      <c r="H82" s="2">
        <v>41</v>
      </c>
      <c r="I82" s="2"/>
      <c r="J82" s="67"/>
      <c r="K82" s="2"/>
      <c r="L82" s="2"/>
      <c r="M82" s="2"/>
      <c r="N82" s="2"/>
      <c r="O82" s="67" t="s">
        <v>415</v>
      </c>
    </row>
    <row r="83" spans="1:15" ht="95.25" customHeight="1">
      <c r="A83" s="37" t="s">
        <v>352</v>
      </c>
      <c r="B83" s="2" t="s">
        <v>28</v>
      </c>
      <c r="C83" s="20" t="s">
        <v>156</v>
      </c>
      <c r="D83" s="67" t="s">
        <v>341</v>
      </c>
      <c r="E83" s="2">
        <v>3</v>
      </c>
      <c r="F83" s="2">
        <v>3</v>
      </c>
      <c r="G83" s="67"/>
      <c r="H83" s="2">
        <v>3</v>
      </c>
      <c r="I83" s="2"/>
      <c r="J83" s="67"/>
      <c r="K83" s="2"/>
      <c r="L83" s="2"/>
      <c r="M83" s="2"/>
      <c r="N83" s="2"/>
      <c r="O83" s="67" t="s">
        <v>358</v>
      </c>
    </row>
    <row r="84" spans="1:15" ht="75">
      <c r="A84" s="37" t="s">
        <v>360</v>
      </c>
      <c r="B84" s="2" t="s">
        <v>28</v>
      </c>
      <c r="C84" s="20" t="s">
        <v>342</v>
      </c>
      <c r="D84" s="67" t="s">
        <v>342</v>
      </c>
      <c r="E84" s="2">
        <v>35</v>
      </c>
      <c r="F84" s="2">
        <v>35</v>
      </c>
      <c r="G84" s="67"/>
      <c r="H84" s="2">
        <v>35</v>
      </c>
      <c r="I84" s="2"/>
      <c r="J84" s="67"/>
      <c r="K84" s="2"/>
      <c r="L84" s="2"/>
      <c r="M84" s="2"/>
      <c r="N84" s="2"/>
      <c r="O84" s="67" t="s">
        <v>361</v>
      </c>
    </row>
    <row r="85" spans="1:15" ht="93.75">
      <c r="A85" s="50" t="s">
        <v>377</v>
      </c>
      <c r="B85" s="2" t="s">
        <v>28</v>
      </c>
      <c r="C85" s="20" t="s">
        <v>33</v>
      </c>
      <c r="D85" s="67" t="s">
        <v>24</v>
      </c>
      <c r="E85" s="2">
        <v>15</v>
      </c>
      <c r="F85" s="2">
        <v>15</v>
      </c>
      <c r="G85" s="67" t="s">
        <v>384</v>
      </c>
      <c r="H85" s="2"/>
      <c r="I85" s="2"/>
      <c r="J85" s="67"/>
      <c r="K85" s="2"/>
      <c r="L85" s="2"/>
      <c r="M85" s="2"/>
      <c r="N85" s="67"/>
      <c r="O85" s="67"/>
    </row>
    <row r="86" spans="1:15" ht="146.25" customHeight="1">
      <c r="A86" s="37" t="s">
        <v>343</v>
      </c>
      <c r="B86" s="2" t="s">
        <v>28</v>
      </c>
      <c r="C86" s="20" t="s">
        <v>225</v>
      </c>
      <c r="D86" s="20" t="s">
        <v>225</v>
      </c>
      <c r="E86" s="2">
        <v>250</v>
      </c>
      <c r="F86" s="2">
        <v>420</v>
      </c>
      <c r="G86" s="67" t="s">
        <v>359</v>
      </c>
      <c r="H86" s="2"/>
      <c r="I86" s="2"/>
      <c r="J86" s="67"/>
      <c r="K86" s="2"/>
      <c r="L86" s="2"/>
      <c r="M86" s="2"/>
      <c r="N86" s="67"/>
      <c r="O86" s="67"/>
    </row>
    <row r="87" spans="1:15" ht="151.5" customHeight="1">
      <c r="A87" s="37" t="s">
        <v>344</v>
      </c>
      <c r="B87" s="2" t="s">
        <v>28</v>
      </c>
      <c r="C87" s="20" t="s">
        <v>225</v>
      </c>
      <c r="D87" s="20" t="s">
        <v>225</v>
      </c>
      <c r="E87" s="2">
        <v>120</v>
      </c>
      <c r="F87" s="2">
        <v>145</v>
      </c>
      <c r="G87" s="67" t="s">
        <v>464</v>
      </c>
      <c r="H87" s="2"/>
      <c r="I87" s="2"/>
      <c r="J87" s="67"/>
      <c r="K87" s="2"/>
      <c r="L87" s="2"/>
      <c r="M87" s="2"/>
      <c r="N87" s="67"/>
      <c r="O87" s="67"/>
    </row>
    <row r="88" spans="1:15" ht="98.25" customHeight="1">
      <c r="A88" s="37" t="s">
        <v>353</v>
      </c>
      <c r="B88" s="2" t="s">
        <v>28</v>
      </c>
      <c r="C88" s="20" t="s">
        <v>225</v>
      </c>
      <c r="D88" s="20" t="s">
        <v>225</v>
      </c>
      <c r="E88" s="2">
        <v>65</v>
      </c>
      <c r="F88" s="2">
        <v>86</v>
      </c>
      <c r="G88" s="67" t="s">
        <v>366</v>
      </c>
      <c r="H88" s="2"/>
      <c r="I88" s="2"/>
      <c r="J88" s="67"/>
      <c r="K88" s="2"/>
      <c r="L88" s="2"/>
      <c r="M88" s="2"/>
      <c r="N88" s="67"/>
      <c r="O88" s="67"/>
    </row>
    <row r="89" spans="1:15" ht="43.5" customHeight="1" thickBot="1">
      <c r="A89" s="29" t="s">
        <v>73</v>
      </c>
      <c r="B89" s="30" t="s">
        <v>28</v>
      </c>
      <c r="C89" s="31"/>
      <c r="D89" s="30"/>
      <c r="E89" s="30"/>
      <c r="F89" s="30"/>
      <c r="G89" s="30"/>
      <c r="H89" s="30"/>
      <c r="I89" s="30"/>
      <c r="J89" s="30"/>
      <c r="K89" s="30"/>
      <c r="L89" s="30"/>
      <c r="M89" s="30">
        <v>176</v>
      </c>
      <c r="N89" s="30"/>
      <c r="O89" s="31" t="s">
        <v>505</v>
      </c>
    </row>
    <row r="90" spans="1:15" ht="19.5" thickBot="1">
      <c r="A90" s="92" t="s">
        <v>378</v>
      </c>
      <c r="B90" s="82"/>
      <c r="C90" s="82"/>
      <c r="D90" s="82"/>
      <c r="E90" s="82"/>
      <c r="F90" s="82"/>
      <c r="G90" s="82"/>
      <c r="H90" s="82"/>
      <c r="I90" s="82"/>
      <c r="J90" s="82"/>
      <c r="K90" s="82"/>
      <c r="L90" s="82"/>
      <c r="M90" s="82"/>
      <c r="N90" s="82"/>
      <c r="O90" s="83"/>
    </row>
    <row r="91" spans="1:15" ht="37.5">
      <c r="A91" s="65" t="s">
        <v>58</v>
      </c>
      <c r="B91" s="12" t="s">
        <v>28</v>
      </c>
      <c r="C91" s="12" t="s">
        <v>25</v>
      </c>
      <c r="D91" s="12" t="s">
        <v>25</v>
      </c>
      <c r="E91" s="12">
        <v>70</v>
      </c>
      <c r="F91" s="12">
        <v>76</v>
      </c>
      <c r="G91" s="12"/>
      <c r="H91" s="12"/>
      <c r="I91" s="12"/>
      <c r="J91" s="12"/>
      <c r="K91" s="12"/>
      <c r="L91" s="12"/>
      <c r="M91" s="12"/>
      <c r="N91" s="12"/>
      <c r="O91" s="12"/>
    </row>
    <row r="92" spans="1:15">
      <c r="A92" s="41" t="s">
        <v>23</v>
      </c>
      <c r="B92" s="2" t="s">
        <v>28</v>
      </c>
      <c r="C92" s="9" t="s">
        <v>163</v>
      </c>
      <c r="D92" s="9" t="s">
        <v>163</v>
      </c>
      <c r="E92" s="2">
        <v>150</v>
      </c>
      <c r="F92" s="2">
        <v>150</v>
      </c>
      <c r="G92" s="2"/>
      <c r="H92" s="2"/>
      <c r="I92" s="2"/>
      <c r="J92" s="2"/>
      <c r="K92" s="2"/>
      <c r="L92" s="2"/>
      <c r="M92" s="2"/>
      <c r="N92" s="2"/>
      <c r="O92" s="2"/>
    </row>
    <row r="93" spans="1:15">
      <c r="A93" s="33" t="s">
        <v>59</v>
      </c>
      <c r="B93" s="2" t="s">
        <v>28</v>
      </c>
      <c r="C93" s="2" t="s">
        <v>164</v>
      </c>
      <c r="D93" s="2" t="s">
        <v>164</v>
      </c>
      <c r="E93" s="2">
        <v>12</v>
      </c>
      <c r="F93" s="2">
        <v>12</v>
      </c>
      <c r="G93" s="2"/>
      <c r="H93" s="2"/>
      <c r="I93" s="2"/>
      <c r="J93" s="2"/>
      <c r="K93" s="2"/>
      <c r="L93" s="2"/>
      <c r="M93" s="2"/>
      <c r="N93" s="2"/>
      <c r="O93" s="2"/>
    </row>
    <row r="94" spans="1:15" ht="60.75" customHeight="1">
      <c r="A94" s="33" t="s">
        <v>399</v>
      </c>
      <c r="B94" s="2" t="s">
        <v>28</v>
      </c>
      <c r="C94" s="2" t="s">
        <v>25</v>
      </c>
      <c r="D94" s="2" t="s">
        <v>25</v>
      </c>
      <c r="E94" s="2">
        <v>7</v>
      </c>
      <c r="F94" s="2">
        <v>7</v>
      </c>
      <c r="G94" s="2"/>
      <c r="H94" s="2"/>
      <c r="I94" s="2"/>
      <c r="J94" s="2"/>
      <c r="K94" s="2"/>
      <c r="L94" s="2"/>
      <c r="M94" s="2"/>
      <c r="N94" s="2"/>
      <c r="O94" s="2"/>
    </row>
    <row r="95" spans="1:15" ht="37.5">
      <c r="A95" s="33" t="s">
        <v>60</v>
      </c>
      <c r="B95" s="2" t="s">
        <v>28</v>
      </c>
      <c r="C95" s="2" t="s">
        <v>24</v>
      </c>
      <c r="D95" s="2" t="s">
        <v>24</v>
      </c>
      <c r="E95" s="2">
        <v>1</v>
      </c>
      <c r="F95" s="2">
        <v>1</v>
      </c>
      <c r="G95" s="2"/>
      <c r="H95" s="2"/>
      <c r="I95" s="2"/>
      <c r="J95" s="2"/>
      <c r="K95" s="2"/>
      <c r="L95" s="2"/>
      <c r="M95" s="2"/>
      <c r="N95" s="2"/>
      <c r="O95" s="2"/>
    </row>
    <row r="96" spans="1:15" ht="93.75">
      <c r="A96" s="33" t="s">
        <v>398</v>
      </c>
      <c r="B96" s="2" t="s">
        <v>28</v>
      </c>
      <c r="C96" s="2" t="s">
        <v>24</v>
      </c>
      <c r="D96" s="2" t="s">
        <v>24</v>
      </c>
      <c r="E96" s="2">
        <v>3</v>
      </c>
      <c r="F96" s="2">
        <v>3</v>
      </c>
      <c r="G96" s="2"/>
      <c r="H96" s="2"/>
      <c r="I96" s="2"/>
      <c r="J96" s="2"/>
      <c r="K96" s="2"/>
      <c r="L96" s="2"/>
      <c r="M96" s="2"/>
      <c r="N96" s="2"/>
      <c r="O96" s="2"/>
    </row>
    <row r="97" spans="1:15" ht="75">
      <c r="A97" s="33" t="s">
        <v>401</v>
      </c>
      <c r="B97" s="64" t="s">
        <v>61</v>
      </c>
      <c r="C97" s="2" t="s">
        <v>62</v>
      </c>
      <c r="D97" s="2" t="s">
        <v>62</v>
      </c>
      <c r="E97" s="2">
        <v>7</v>
      </c>
      <c r="F97" s="2">
        <v>7</v>
      </c>
      <c r="G97" s="2"/>
      <c r="H97" s="2"/>
      <c r="I97" s="2"/>
      <c r="J97" s="2"/>
      <c r="K97" s="2"/>
      <c r="L97" s="2"/>
      <c r="M97" s="2"/>
      <c r="N97" s="2"/>
      <c r="O97" s="2"/>
    </row>
    <row r="98" spans="1:15" ht="21" customHeight="1">
      <c r="A98" s="41" t="s">
        <v>63</v>
      </c>
      <c r="B98" s="2" t="s">
        <v>165</v>
      </c>
      <c r="C98" s="2" t="s">
        <v>178</v>
      </c>
      <c r="D98" s="2" t="s">
        <v>178</v>
      </c>
      <c r="E98" s="2">
        <v>15</v>
      </c>
      <c r="F98" s="2">
        <v>15</v>
      </c>
      <c r="G98" s="2"/>
      <c r="H98" s="2"/>
      <c r="I98" s="2"/>
      <c r="J98" s="2"/>
      <c r="K98" s="2"/>
      <c r="L98" s="2">
        <v>7</v>
      </c>
      <c r="M98" s="2"/>
      <c r="N98" s="2"/>
      <c r="O98" s="2"/>
    </row>
    <row r="99" spans="1:15">
      <c r="A99" s="33" t="s">
        <v>436</v>
      </c>
      <c r="B99" s="2" t="s">
        <v>165</v>
      </c>
      <c r="C99" s="2" t="s">
        <v>178</v>
      </c>
      <c r="D99" s="2" t="s">
        <v>178</v>
      </c>
      <c r="E99" s="2">
        <v>150</v>
      </c>
      <c r="F99" s="2">
        <v>164</v>
      </c>
      <c r="G99" s="2"/>
      <c r="H99" s="2"/>
      <c r="I99" s="2"/>
      <c r="J99" s="2"/>
      <c r="K99" s="2"/>
      <c r="L99" s="2"/>
      <c r="M99" s="2"/>
      <c r="N99" s="2"/>
      <c r="O99" s="2"/>
    </row>
    <row r="100" spans="1:15" ht="57" customHeight="1">
      <c r="A100" s="41" t="s">
        <v>64</v>
      </c>
      <c r="B100" s="2" t="s">
        <v>28</v>
      </c>
      <c r="C100" s="2" t="s">
        <v>178</v>
      </c>
      <c r="D100" s="2" t="s">
        <v>178</v>
      </c>
      <c r="E100" s="2">
        <v>8</v>
      </c>
      <c r="F100" s="2">
        <v>8</v>
      </c>
      <c r="G100" s="2"/>
      <c r="H100" s="2"/>
      <c r="I100" s="2"/>
      <c r="J100" s="2"/>
      <c r="K100" s="2"/>
      <c r="L100" s="2"/>
      <c r="M100" s="2"/>
      <c r="N100" s="2"/>
      <c r="O100" s="2"/>
    </row>
    <row r="101" spans="1:15" ht="56.25">
      <c r="A101" s="33" t="s">
        <v>166</v>
      </c>
      <c r="B101" s="2" t="s">
        <v>28</v>
      </c>
      <c r="C101" s="2" t="s">
        <v>178</v>
      </c>
      <c r="D101" s="2" t="s">
        <v>178</v>
      </c>
      <c r="E101" s="2">
        <v>570</v>
      </c>
      <c r="F101" s="2">
        <v>570</v>
      </c>
      <c r="G101" s="2"/>
      <c r="H101" s="2"/>
      <c r="I101" s="2"/>
      <c r="J101" s="2"/>
      <c r="K101" s="2"/>
      <c r="L101" s="2"/>
      <c r="M101" s="2"/>
      <c r="N101" s="2"/>
      <c r="O101" s="2"/>
    </row>
    <row r="102" spans="1:15" ht="75">
      <c r="A102" s="33" t="s">
        <v>258</v>
      </c>
      <c r="B102" s="2" t="s">
        <v>28</v>
      </c>
      <c r="C102" s="2" t="s">
        <v>178</v>
      </c>
      <c r="D102" s="2" t="s">
        <v>178</v>
      </c>
      <c r="E102" s="2"/>
      <c r="F102" s="2">
        <v>227</v>
      </c>
      <c r="G102" s="2"/>
      <c r="H102" s="2"/>
      <c r="I102" s="2"/>
      <c r="J102" s="2"/>
      <c r="K102" s="2"/>
      <c r="L102" s="2"/>
      <c r="M102" s="2"/>
      <c r="N102" s="2"/>
      <c r="O102" s="2"/>
    </row>
    <row r="103" spans="1:15" ht="56.25">
      <c r="A103" s="33" t="s">
        <v>416</v>
      </c>
      <c r="B103" s="2" t="s">
        <v>61</v>
      </c>
      <c r="C103" s="2" t="s">
        <v>33</v>
      </c>
      <c r="D103" s="2" t="s">
        <v>33</v>
      </c>
      <c r="E103" s="2">
        <v>12</v>
      </c>
      <c r="F103" s="2">
        <v>12</v>
      </c>
      <c r="G103" s="2"/>
      <c r="H103" s="2"/>
      <c r="I103" s="2"/>
      <c r="J103" s="2"/>
      <c r="K103" s="2"/>
      <c r="L103" s="2"/>
      <c r="M103" s="2"/>
      <c r="N103" s="2"/>
      <c r="O103" s="2"/>
    </row>
    <row r="104" spans="1:15" ht="56.25">
      <c r="A104" s="33" t="s">
        <v>417</v>
      </c>
      <c r="B104" s="2" t="s">
        <v>28</v>
      </c>
      <c r="C104" s="2" t="s">
        <v>178</v>
      </c>
      <c r="D104" s="2" t="s">
        <v>178</v>
      </c>
      <c r="E104" s="2">
        <v>13</v>
      </c>
      <c r="F104" s="2">
        <v>13</v>
      </c>
      <c r="G104" s="2"/>
      <c r="H104" s="2"/>
      <c r="I104" s="2"/>
      <c r="J104" s="2"/>
      <c r="K104" s="2"/>
      <c r="L104" s="2"/>
      <c r="M104" s="2"/>
      <c r="N104" s="2"/>
      <c r="O104" s="2"/>
    </row>
    <row r="105" spans="1:15" ht="56.25">
      <c r="A105" s="33" t="s">
        <v>418</v>
      </c>
      <c r="B105" s="2" t="s">
        <v>28</v>
      </c>
      <c r="C105" s="2" t="s">
        <v>167</v>
      </c>
      <c r="D105" s="2" t="s">
        <v>167</v>
      </c>
      <c r="E105" s="2">
        <v>42</v>
      </c>
      <c r="F105" s="2">
        <v>42</v>
      </c>
      <c r="G105" s="2"/>
      <c r="H105" s="2"/>
      <c r="I105" s="2"/>
      <c r="J105" s="2"/>
      <c r="K105" s="2"/>
      <c r="L105" s="2"/>
      <c r="M105" s="2"/>
      <c r="N105" s="2"/>
      <c r="O105" s="2"/>
    </row>
    <row r="106" spans="1:15" ht="96.75" customHeight="1">
      <c r="A106" s="33" t="s">
        <v>400</v>
      </c>
      <c r="B106" s="2" t="s">
        <v>28</v>
      </c>
      <c r="C106" s="2" t="s">
        <v>168</v>
      </c>
      <c r="D106" s="2" t="s">
        <v>168</v>
      </c>
      <c r="E106" s="2">
        <v>12</v>
      </c>
      <c r="F106" s="2">
        <v>12</v>
      </c>
      <c r="G106" s="2"/>
      <c r="H106" s="2"/>
      <c r="I106" s="2"/>
      <c r="J106" s="2"/>
      <c r="K106" s="2"/>
      <c r="L106" s="2"/>
      <c r="M106" s="2"/>
      <c r="N106" s="2"/>
      <c r="O106" s="2"/>
    </row>
    <row r="107" spans="1:15" ht="42.75" customHeight="1" thickBot="1">
      <c r="A107" s="29" t="s">
        <v>73</v>
      </c>
      <c r="B107" s="30" t="s">
        <v>28</v>
      </c>
      <c r="C107" s="31"/>
      <c r="D107" s="30"/>
      <c r="E107" s="30"/>
      <c r="F107" s="30"/>
      <c r="G107" s="30"/>
      <c r="H107" s="30"/>
      <c r="I107" s="30"/>
      <c r="J107" s="30"/>
      <c r="K107" s="30"/>
      <c r="L107" s="30"/>
      <c r="M107" s="30">
        <v>267</v>
      </c>
      <c r="N107" s="30"/>
      <c r="O107" s="31" t="s">
        <v>81</v>
      </c>
    </row>
    <row r="108" spans="1:15" ht="23.25" customHeight="1" thickBot="1">
      <c r="A108" s="92" t="s">
        <v>379</v>
      </c>
      <c r="B108" s="82"/>
      <c r="C108" s="82"/>
      <c r="D108" s="82"/>
      <c r="E108" s="82"/>
      <c r="F108" s="82"/>
      <c r="G108" s="82"/>
      <c r="H108" s="82"/>
      <c r="I108" s="82"/>
      <c r="J108" s="82"/>
      <c r="K108" s="82"/>
      <c r="L108" s="82"/>
      <c r="M108" s="82"/>
      <c r="N108" s="82"/>
      <c r="O108" s="83"/>
    </row>
    <row r="109" spans="1:15" s="6" customFormat="1" ht="57" customHeight="1">
      <c r="A109" s="55" t="s">
        <v>87</v>
      </c>
      <c r="B109" s="30" t="s">
        <v>28</v>
      </c>
      <c r="C109" s="66" t="s">
        <v>76</v>
      </c>
      <c r="D109" s="24" t="s">
        <v>259</v>
      </c>
      <c r="E109" s="12">
        <v>100</v>
      </c>
      <c r="F109" s="12">
        <v>89</v>
      </c>
      <c r="G109" s="24"/>
      <c r="H109" s="12"/>
      <c r="I109" s="12"/>
      <c r="J109" s="12"/>
      <c r="K109" s="12"/>
      <c r="L109" s="12"/>
      <c r="M109" s="12"/>
      <c r="N109" s="12"/>
      <c r="O109" s="12"/>
    </row>
    <row r="110" spans="1:15" s="6" customFormat="1" ht="44.25" customHeight="1">
      <c r="A110" s="37" t="s">
        <v>260</v>
      </c>
      <c r="B110" s="30" t="s">
        <v>28</v>
      </c>
      <c r="C110" s="66" t="s">
        <v>76</v>
      </c>
      <c r="D110" s="20">
        <v>45316</v>
      </c>
      <c r="E110" s="2">
        <v>150</v>
      </c>
      <c r="F110" s="2">
        <v>150</v>
      </c>
      <c r="G110" s="9"/>
      <c r="H110" s="2"/>
      <c r="I110" s="2"/>
      <c r="J110" s="2"/>
      <c r="K110" s="2"/>
      <c r="L110" s="2"/>
      <c r="M110" s="2"/>
      <c r="N110" s="2"/>
      <c r="O110" s="2"/>
    </row>
    <row r="111" spans="1:15" s="6" customFormat="1" ht="58.5" customHeight="1">
      <c r="A111" s="37" t="s">
        <v>492</v>
      </c>
      <c r="B111" s="30" t="s">
        <v>28</v>
      </c>
      <c r="C111" s="34" t="s">
        <v>76</v>
      </c>
      <c r="D111" s="20" t="s">
        <v>465</v>
      </c>
      <c r="E111" s="2">
        <f>25+25</f>
        <v>50</v>
      </c>
      <c r="F111" s="2">
        <f>20+18</f>
        <v>38</v>
      </c>
      <c r="G111" s="9"/>
      <c r="H111" s="2"/>
      <c r="I111" s="2"/>
      <c r="J111" s="2"/>
      <c r="K111" s="2"/>
      <c r="L111" s="2"/>
      <c r="M111" s="2"/>
      <c r="N111" s="2"/>
      <c r="O111" s="2"/>
    </row>
    <row r="112" spans="1:15" s="6" customFormat="1" ht="60.75" customHeight="1">
      <c r="A112" s="37" t="s">
        <v>148</v>
      </c>
      <c r="B112" s="30" t="s">
        <v>28</v>
      </c>
      <c r="C112" s="34" t="s">
        <v>76</v>
      </c>
      <c r="D112" s="20">
        <v>45316</v>
      </c>
      <c r="E112" s="2">
        <v>5</v>
      </c>
      <c r="F112" s="2">
        <v>5</v>
      </c>
      <c r="G112" s="9" t="s">
        <v>88</v>
      </c>
      <c r="H112" s="2"/>
      <c r="I112" s="2"/>
      <c r="J112" s="2"/>
      <c r="K112" s="2"/>
      <c r="L112" s="2"/>
      <c r="M112" s="2"/>
      <c r="N112" s="2"/>
      <c r="O112" s="2"/>
    </row>
    <row r="113" spans="1:15" s="6" customFormat="1" ht="82.5" customHeight="1">
      <c r="A113" s="37" t="s">
        <v>89</v>
      </c>
      <c r="B113" s="30" t="s">
        <v>28</v>
      </c>
      <c r="C113" s="34" t="s">
        <v>76</v>
      </c>
      <c r="D113" s="20">
        <v>45321</v>
      </c>
      <c r="E113" s="2">
        <v>44</v>
      </c>
      <c r="F113" s="2">
        <v>44</v>
      </c>
      <c r="G113" s="9"/>
      <c r="H113" s="2"/>
      <c r="I113" s="2"/>
      <c r="J113" s="2"/>
      <c r="K113" s="2"/>
      <c r="L113" s="2"/>
      <c r="M113" s="2"/>
      <c r="N113" s="2"/>
      <c r="O113" s="2"/>
    </row>
    <row r="114" spans="1:15" s="6" customFormat="1" ht="58.5" customHeight="1">
      <c r="A114" s="37" t="s">
        <v>90</v>
      </c>
      <c r="B114" s="30" t="s">
        <v>28</v>
      </c>
      <c r="C114" s="34" t="s">
        <v>76</v>
      </c>
      <c r="D114" s="20">
        <v>45322</v>
      </c>
      <c r="E114" s="2">
        <v>24</v>
      </c>
      <c r="F114" s="2">
        <v>24</v>
      </c>
      <c r="G114" s="9" t="s">
        <v>261</v>
      </c>
      <c r="H114" s="2"/>
      <c r="I114" s="2"/>
      <c r="J114" s="2"/>
      <c r="K114" s="2"/>
      <c r="L114" s="2"/>
      <c r="M114" s="2"/>
      <c r="N114" s="2"/>
      <c r="O114" s="2"/>
    </row>
    <row r="115" spans="1:15" s="6" customFormat="1" ht="36" customHeight="1">
      <c r="A115" s="37" t="s">
        <v>91</v>
      </c>
      <c r="B115" s="30" t="s">
        <v>28</v>
      </c>
      <c r="C115" s="34" t="s">
        <v>33</v>
      </c>
      <c r="D115" s="20">
        <v>45323</v>
      </c>
      <c r="E115" s="2">
        <v>40</v>
      </c>
      <c r="F115" s="2">
        <v>33</v>
      </c>
      <c r="G115" s="9"/>
      <c r="H115" s="2"/>
      <c r="I115" s="2"/>
      <c r="J115" s="2"/>
      <c r="K115" s="2"/>
      <c r="L115" s="2"/>
      <c r="M115" s="2"/>
      <c r="N115" s="2"/>
      <c r="O115" s="2"/>
    </row>
    <row r="116" spans="1:15" s="6" customFormat="1" ht="54" customHeight="1">
      <c r="A116" s="37" t="s">
        <v>402</v>
      </c>
      <c r="B116" s="30" t="s">
        <v>28</v>
      </c>
      <c r="C116" s="34" t="s">
        <v>33</v>
      </c>
      <c r="D116" s="20">
        <v>45328</v>
      </c>
      <c r="E116" s="2">
        <v>25</v>
      </c>
      <c r="F116" s="2">
        <v>20</v>
      </c>
      <c r="G116" s="9" t="s">
        <v>92</v>
      </c>
      <c r="H116" s="2"/>
      <c r="I116" s="2"/>
      <c r="J116" s="2"/>
      <c r="K116" s="2"/>
      <c r="L116" s="2"/>
      <c r="M116" s="2"/>
      <c r="N116" s="2"/>
      <c r="O116" s="2"/>
    </row>
    <row r="117" spans="1:15" s="6" customFormat="1" ht="60.75" customHeight="1">
      <c r="A117" s="37" t="s">
        <v>468</v>
      </c>
      <c r="B117" s="30" t="s">
        <v>28</v>
      </c>
      <c r="C117" s="34" t="s">
        <v>33</v>
      </c>
      <c r="D117" s="20">
        <v>45328</v>
      </c>
      <c r="E117" s="2">
        <v>52</v>
      </c>
      <c r="F117" s="2">
        <v>50</v>
      </c>
      <c r="G117" s="9" t="s">
        <v>93</v>
      </c>
      <c r="H117" s="2"/>
      <c r="I117" s="2"/>
      <c r="J117" s="2"/>
      <c r="K117" s="2"/>
      <c r="L117" s="2"/>
      <c r="M117" s="2"/>
      <c r="N117" s="2"/>
      <c r="O117" s="2"/>
    </row>
    <row r="118" spans="1:15" s="6" customFormat="1" ht="75" customHeight="1">
      <c r="A118" s="37" t="s">
        <v>437</v>
      </c>
      <c r="B118" s="30" t="s">
        <v>28</v>
      </c>
      <c r="C118" s="34" t="s">
        <v>33</v>
      </c>
      <c r="D118" s="20">
        <v>45328</v>
      </c>
      <c r="E118" s="2">
        <v>25</v>
      </c>
      <c r="F118" s="2">
        <v>22</v>
      </c>
      <c r="G118" s="9" t="s">
        <v>92</v>
      </c>
      <c r="H118" s="2"/>
      <c r="I118" s="2"/>
      <c r="J118" s="2"/>
      <c r="K118" s="2"/>
      <c r="L118" s="2"/>
      <c r="M118" s="2"/>
      <c r="N118" s="2"/>
      <c r="O118" s="2"/>
    </row>
    <row r="119" spans="1:15" s="6" customFormat="1" ht="81.75" customHeight="1">
      <c r="A119" s="68" t="s">
        <v>262</v>
      </c>
      <c r="B119" s="30" t="s">
        <v>28</v>
      </c>
      <c r="C119" s="25" t="s">
        <v>446</v>
      </c>
      <c r="D119" s="25" t="s">
        <v>445</v>
      </c>
      <c r="E119" s="2">
        <v>10</v>
      </c>
      <c r="F119" s="2">
        <v>10</v>
      </c>
      <c r="G119" s="9"/>
      <c r="H119" s="2"/>
      <c r="I119" s="2"/>
      <c r="J119" s="2"/>
      <c r="K119" s="2"/>
      <c r="L119" s="2"/>
      <c r="M119" s="2"/>
      <c r="N119" s="2"/>
      <c r="O119" s="2"/>
    </row>
    <row r="120" spans="1:15" s="6" customFormat="1" ht="57.75" customHeight="1">
      <c r="A120" s="37" t="s">
        <v>438</v>
      </c>
      <c r="B120" s="30" t="s">
        <v>28</v>
      </c>
      <c r="C120" s="34" t="s">
        <v>33</v>
      </c>
      <c r="D120" s="20">
        <v>45331</v>
      </c>
      <c r="E120" s="2">
        <v>35</v>
      </c>
      <c r="F120" s="2">
        <v>31</v>
      </c>
      <c r="G120" s="9"/>
      <c r="H120" s="2"/>
      <c r="I120" s="2"/>
      <c r="J120" s="2"/>
      <c r="K120" s="2"/>
      <c r="L120" s="2"/>
      <c r="M120" s="2"/>
      <c r="N120" s="2"/>
      <c r="O120" s="2"/>
    </row>
    <row r="121" spans="1:15" s="6" customFormat="1" ht="59.25" customHeight="1">
      <c r="A121" s="37" t="s">
        <v>263</v>
      </c>
      <c r="B121" s="30" t="s">
        <v>28</v>
      </c>
      <c r="C121" s="34" t="s">
        <v>33</v>
      </c>
      <c r="D121" s="20">
        <v>45337</v>
      </c>
      <c r="E121" s="2">
        <v>30</v>
      </c>
      <c r="F121" s="2">
        <v>30</v>
      </c>
      <c r="G121" s="9" t="s">
        <v>94</v>
      </c>
      <c r="H121" s="2"/>
      <c r="I121" s="2"/>
      <c r="J121" s="2"/>
      <c r="K121" s="2"/>
      <c r="L121" s="2"/>
      <c r="M121" s="2"/>
      <c r="N121" s="2"/>
      <c r="O121" s="2"/>
    </row>
    <row r="122" spans="1:15" s="6" customFormat="1" ht="117" customHeight="1">
      <c r="A122" s="37" t="s">
        <v>439</v>
      </c>
      <c r="B122" s="30" t="s">
        <v>28</v>
      </c>
      <c r="C122" s="34" t="s">
        <v>33</v>
      </c>
      <c r="D122" s="20">
        <v>45338</v>
      </c>
      <c r="E122" s="2">
        <v>4</v>
      </c>
      <c r="F122" s="2">
        <v>4</v>
      </c>
      <c r="G122" s="9"/>
      <c r="H122" s="9">
        <v>2</v>
      </c>
      <c r="I122" s="2"/>
      <c r="J122" s="2"/>
      <c r="K122" s="2"/>
      <c r="L122" s="2"/>
      <c r="M122" s="2"/>
      <c r="N122" s="2"/>
      <c r="O122" s="2" t="s">
        <v>380</v>
      </c>
    </row>
    <row r="123" spans="1:15" s="6" customFormat="1" ht="92.25" customHeight="1">
      <c r="A123" s="37" t="s">
        <v>95</v>
      </c>
      <c r="B123" s="30" t="s">
        <v>28</v>
      </c>
      <c r="C123" s="20">
        <v>45343</v>
      </c>
      <c r="D123" s="20">
        <v>45343</v>
      </c>
      <c r="E123" s="2">
        <v>15</v>
      </c>
      <c r="F123" s="2">
        <v>15</v>
      </c>
      <c r="G123" s="9"/>
      <c r="H123" s="2"/>
      <c r="I123" s="2"/>
      <c r="J123" s="2"/>
      <c r="K123" s="2"/>
      <c r="L123" s="2"/>
      <c r="M123" s="2"/>
      <c r="N123" s="2"/>
      <c r="O123" s="2"/>
    </row>
    <row r="124" spans="1:15" s="6" customFormat="1" ht="78.75" customHeight="1">
      <c r="A124" s="68" t="s">
        <v>265</v>
      </c>
      <c r="B124" s="30" t="s">
        <v>28</v>
      </c>
      <c r="C124" s="25" t="s">
        <v>264</v>
      </c>
      <c r="D124" s="25" t="s">
        <v>264</v>
      </c>
      <c r="E124" s="11">
        <v>10</v>
      </c>
      <c r="F124" s="11">
        <v>10</v>
      </c>
      <c r="G124" s="25"/>
      <c r="H124" s="2"/>
      <c r="I124" s="2"/>
      <c r="J124" s="2"/>
      <c r="K124" s="2"/>
      <c r="L124" s="2"/>
      <c r="M124" s="2"/>
      <c r="N124" s="2"/>
      <c r="O124" s="2"/>
    </row>
    <row r="125" spans="1:15" s="6" customFormat="1" ht="38.25" customHeight="1">
      <c r="A125" s="37" t="s">
        <v>96</v>
      </c>
      <c r="B125" s="30" t="s">
        <v>28</v>
      </c>
      <c r="C125" s="9" t="s">
        <v>33</v>
      </c>
      <c r="D125" s="20">
        <v>45349</v>
      </c>
      <c r="E125" s="2">
        <v>25</v>
      </c>
      <c r="F125" s="2">
        <v>23</v>
      </c>
      <c r="G125" s="9"/>
      <c r="H125" s="2"/>
      <c r="I125" s="2"/>
      <c r="J125" s="2"/>
      <c r="K125" s="2"/>
      <c r="L125" s="2"/>
      <c r="M125" s="2"/>
      <c r="N125" s="2"/>
      <c r="O125" s="2"/>
    </row>
    <row r="126" spans="1:15" s="6" customFormat="1" ht="99" customHeight="1">
      <c r="A126" s="37" t="s">
        <v>381</v>
      </c>
      <c r="B126" s="30" t="s">
        <v>28</v>
      </c>
      <c r="C126" s="20">
        <v>45349</v>
      </c>
      <c r="D126" s="20">
        <v>45349</v>
      </c>
      <c r="E126" s="2">
        <v>48</v>
      </c>
      <c r="F126" s="2">
        <v>48</v>
      </c>
      <c r="G126" s="9" t="s">
        <v>97</v>
      </c>
      <c r="H126" s="2"/>
      <c r="I126" s="2"/>
      <c r="J126" s="2"/>
      <c r="K126" s="2"/>
      <c r="L126" s="2"/>
      <c r="M126" s="2"/>
      <c r="N126" s="2"/>
      <c r="O126" s="2"/>
    </row>
    <row r="127" spans="1:15" s="6" customFormat="1" ht="77.25" customHeight="1">
      <c r="A127" s="37" t="s">
        <v>403</v>
      </c>
      <c r="B127" s="30" t="s">
        <v>28</v>
      </c>
      <c r="C127" s="20">
        <v>45351</v>
      </c>
      <c r="D127" s="20">
        <v>45351</v>
      </c>
      <c r="E127" s="2">
        <v>5</v>
      </c>
      <c r="F127" s="2">
        <v>5</v>
      </c>
      <c r="G127" s="9"/>
      <c r="H127" s="2"/>
      <c r="I127" s="2"/>
      <c r="J127" s="2"/>
      <c r="K127" s="2"/>
      <c r="L127" s="2"/>
      <c r="M127" s="2"/>
      <c r="N127" s="2"/>
      <c r="O127" s="2"/>
    </row>
    <row r="128" spans="1:15" s="6" customFormat="1" ht="60.75" customHeight="1">
      <c r="A128" s="37" t="s">
        <v>312</v>
      </c>
      <c r="B128" s="30" t="s">
        <v>28</v>
      </c>
      <c r="C128" s="34" t="s">
        <v>33</v>
      </c>
      <c r="D128" s="20">
        <v>45351</v>
      </c>
      <c r="E128" s="2">
        <v>20</v>
      </c>
      <c r="F128" s="2">
        <v>20</v>
      </c>
      <c r="G128" s="9"/>
      <c r="H128" s="2"/>
      <c r="I128" s="2"/>
      <c r="J128" s="2"/>
      <c r="K128" s="2"/>
      <c r="L128" s="2"/>
      <c r="M128" s="2"/>
      <c r="N128" s="2"/>
      <c r="O128" s="2"/>
    </row>
    <row r="129" spans="1:15" s="6" customFormat="1" ht="116.25" customHeight="1">
      <c r="A129" s="37" t="s">
        <v>404</v>
      </c>
      <c r="B129" s="30" t="s">
        <v>28</v>
      </c>
      <c r="C129" s="9" t="s">
        <v>268</v>
      </c>
      <c r="D129" s="9" t="s">
        <v>268</v>
      </c>
      <c r="E129" s="2">
        <v>3</v>
      </c>
      <c r="F129" s="2">
        <v>3</v>
      </c>
      <c r="G129" s="9"/>
      <c r="H129" s="2"/>
      <c r="I129" s="2"/>
      <c r="J129" s="2"/>
      <c r="K129" s="2"/>
      <c r="L129" s="2"/>
      <c r="M129" s="2"/>
      <c r="N129" s="2"/>
      <c r="O129" s="67" t="s">
        <v>405</v>
      </c>
    </row>
    <row r="130" spans="1:15" s="6" customFormat="1" ht="81" customHeight="1">
      <c r="A130" s="37" t="s">
        <v>406</v>
      </c>
      <c r="B130" s="30" t="s">
        <v>28</v>
      </c>
      <c r="C130" s="20">
        <v>45353</v>
      </c>
      <c r="D130" s="20">
        <v>45353</v>
      </c>
      <c r="E130" s="2">
        <v>65</v>
      </c>
      <c r="F130" s="2">
        <v>60</v>
      </c>
      <c r="G130" s="9" t="s">
        <v>310</v>
      </c>
      <c r="H130" s="2"/>
      <c r="I130" s="2"/>
      <c r="J130" s="2"/>
      <c r="K130" s="2"/>
      <c r="L130" s="2"/>
      <c r="M130" s="2"/>
      <c r="N130" s="2"/>
      <c r="O130" s="2"/>
    </row>
    <row r="131" spans="1:15" s="6" customFormat="1" ht="78" customHeight="1">
      <c r="A131" s="37" t="s">
        <v>266</v>
      </c>
      <c r="B131" s="30" t="s">
        <v>28</v>
      </c>
      <c r="C131" s="20">
        <v>45363</v>
      </c>
      <c r="D131" s="20">
        <v>45363</v>
      </c>
      <c r="E131" s="2">
        <v>23</v>
      </c>
      <c r="F131" s="2">
        <v>20</v>
      </c>
      <c r="G131" s="9" t="s">
        <v>98</v>
      </c>
      <c r="H131" s="2"/>
      <c r="I131" s="2"/>
      <c r="J131" s="2"/>
      <c r="K131" s="2"/>
      <c r="L131" s="2"/>
      <c r="M131" s="2"/>
      <c r="N131" s="2"/>
      <c r="O131" s="2"/>
    </row>
    <row r="132" spans="1:15" s="6" customFormat="1" ht="37.5" customHeight="1">
      <c r="A132" s="37" t="s">
        <v>267</v>
      </c>
      <c r="B132" s="30" t="s">
        <v>28</v>
      </c>
      <c r="C132" s="20">
        <v>45364</v>
      </c>
      <c r="D132" s="20">
        <v>45364</v>
      </c>
      <c r="E132" s="2">
        <v>50</v>
      </c>
      <c r="F132" s="2">
        <v>50</v>
      </c>
      <c r="G132" s="9" t="s">
        <v>447</v>
      </c>
      <c r="H132" s="2"/>
      <c r="I132" s="2"/>
      <c r="J132" s="2"/>
      <c r="K132" s="2"/>
      <c r="L132" s="2"/>
      <c r="M132" s="2"/>
      <c r="N132" s="2"/>
      <c r="O132" s="2"/>
    </row>
    <row r="133" spans="1:15" s="6" customFormat="1" ht="51" customHeight="1">
      <c r="A133" s="37" t="s">
        <v>269</v>
      </c>
      <c r="B133" s="30" t="s">
        <v>28</v>
      </c>
      <c r="C133" s="20">
        <v>45365</v>
      </c>
      <c r="D133" s="20">
        <v>45365</v>
      </c>
      <c r="E133" s="2">
        <v>43</v>
      </c>
      <c r="F133" s="2">
        <v>40</v>
      </c>
      <c r="G133" s="9" t="s">
        <v>311</v>
      </c>
      <c r="H133" s="2"/>
      <c r="I133" s="2"/>
      <c r="J133" s="2"/>
      <c r="K133" s="2"/>
      <c r="L133" s="2"/>
      <c r="M133" s="2"/>
      <c r="N133" s="2"/>
      <c r="O133" s="2"/>
    </row>
    <row r="134" spans="1:15" s="6" customFormat="1" ht="74.25" customHeight="1">
      <c r="A134" s="37" t="s">
        <v>270</v>
      </c>
      <c r="B134" s="30" t="s">
        <v>28</v>
      </c>
      <c r="C134" s="20" t="s">
        <v>471</v>
      </c>
      <c r="D134" s="20" t="s">
        <v>471</v>
      </c>
      <c r="E134" s="2">
        <v>3</v>
      </c>
      <c r="F134" s="2">
        <v>3</v>
      </c>
      <c r="G134" s="9"/>
      <c r="H134" s="2"/>
      <c r="I134" s="2"/>
      <c r="J134" s="2"/>
      <c r="K134" s="2"/>
      <c r="L134" s="2"/>
      <c r="M134" s="2"/>
      <c r="N134" s="2"/>
      <c r="O134" s="2"/>
    </row>
    <row r="135" spans="1:15" s="6" customFormat="1" ht="195.75" customHeight="1">
      <c r="A135" s="37" t="s">
        <v>271</v>
      </c>
      <c r="B135" s="30" t="s">
        <v>28</v>
      </c>
      <c r="C135" s="20" t="s">
        <v>99</v>
      </c>
      <c r="D135" s="20" t="s">
        <v>99</v>
      </c>
      <c r="E135" s="2">
        <v>10</v>
      </c>
      <c r="F135" s="2">
        <v>10</v>
      </c>
      <c r="G135" s="9"/>
      <c r="H135" s="2"/>
      <c r="I135" s="2"/>
      <c r="J135" s="2"/>
      <c r="K135" s="2"/>
      <c r="L135" s="2"/>
      <c r="M135" s="2"/>
      <c r="N135" s="2"/>
      <c r="O135" s="9" t="s">
        <v>382</v>
      </c>
    </row>
    <row r="136" spans="1:15" s="6" customFormat="1" ht="75" customHeight="1">
      <c r="A136" s="37" t="s">
        <v>440</v>
      </c>
      <c r="B136" s="30" t="s">
        <v>28</v>
      </c>
      <c r="C136" s="20">
        <v>45365</v>
      </c>
      <c r="D136" s="20">
        <v>45365</v>
      </c>
      <c r="E136" s="2">
        <v>50</v>
      </c>
      <c r="F136" s="2">
        <v>50</v>
      </c>
      <c r="G136" s="9"/>
      <c r="H136" s="2"/>
      <c r="I136" s="2"/>
      <c r="J136" s="2"/>
      <c r="K136" s="2"/>
      <c r="L136" s="2"/>
      <c r="M136" s="2"/>
      <c r="N136" s="2"/>
      <c r="O136" s="2"/>
    </row>
    <row r="137" spans="1:15" s="6" customFormat="1" ht="120.75" customHeight="1">
      <c r="A137" s="37" t="s">
        <v>272</v>
      </c>
      <c r="B137" s="30" t="s">
        <v>28</v>
      </c>
      <c r="C137" s="20">
        <v>45370</v>
      </c>
      <c r="D137" s="20">
        <v>45370</v>
      </c>
      <c r="E137" s="2">
        <v>65</v>
      </c>
      <c r="F137" s="2">
        <v>65</v>
      </c>
      <c r="G137" s="9" t="s">
        <v>385</v>
      </c>
      <c r="H137" s="2"/>
      <c r="I137" s="2"/>
      <c r="J137" s="2"/>
      <c r="K137" s="2"/>
      <c r="L137" s="2"/>
      <c r="M137" s="2"/>
      <c r="N137" s="2"/>
      <c r="O137" s="2"/>
    </row>
    <row r="138" spans="1:15" s="6" customFormat="1" ht="42" customHeight="1">
      <c r="A138" s="37" t="s">
        <v>309</v>
      </c>
      <c r="B138" s="30" t="s">
        <v>28</v>
      </c>
      <c r="C138" s="20" t="s">
        <v>469</v>
      </c>
      <c r="D138" s="20" t="s">
        <v>469</v>
      </c>
      <c r="E138" s="2">
        <v>80</v>
      </c>
      <c r="F138" s="2">
        <v>80</v>
      </c>
      <c r="G138" s="9"/>
      <c r="H138" s="2"/>
      <c r="I138" s="2"/>
      <c r="J138" s="2"/>
      <c r="K138" s="2"/>
      <c r="L138" s="2"/>
      <c r="M138" s="2"/>
      <c r="N138" s="2"/>
      <c r="O138" s="2"/>
    </row>
    <row r="139" spans="1:15" s="6" customFormat="1" ht="39.75" customHeight="1">
      <c r="A139" s="37" t="s">
        <v>407</v>
      </c>
      <c r="B139" s="30" t="s">
        <v>28</v>
      </c>
      <c r="C139" s="20">
        <v>45371</v>
      </c>
      <c r="D139" s="20">
        <v>45371</v>
      </c>
      <c r="E139" s="2">
        <v>15</v>
      </c>
      <c r="F139" s="2">
        <v>15</v>
      </c>
      <c r="G139" s="9" t="s">
        <v>273</v>
      </c>
      <c r="H139" s="2"/>
      <c r="I139" s="2"/>
      <c r="J139" s="2"/>
      <c r="K139" s="2"/>
      <c r="L139" s="2"/>
      <c r="M139" s="2"/>
      <c r="N139" s="2"/>
      <c r="O139" s="2"/>
    </row>
    <row r="140" spans="1:15" s="6" customFormat="1" ht="76.5" customHeight="1">
      <c r="A140" s="37" t="s">
        <v>100</v>
      </c>
      <c r="B140" s="30" t="s">
        <v>28</v>
      </c>
      <c r="C140" s="20">
        <v>45377</v>
      </c>
      <c r="D140" s="20">
        <v>45377</v>
      </c>
      <c r="E140" s="2">
        <v>50</v>
      </c>
      <c r="F140" s="2">
        <v>50</v>
      </c>
      <c r="G140" s="9"/>
      <c r="H140" s="2"/>
      <c r="I140" s="2"/>
      <c r="J140" s="2"/>
      <c r="K140" s="2"/>
      <c r="L140" s="2"/>
      <c r="M140" s="2"/>
      <c r="N140" s="2"/>
      <c r="O140" s="2"/>
    </row>
    <row r="141" spans="1:15" s="6" customFormat="1" ht="77.25" customHeight="1">
      <c r="A141" s="37" t="s">
        <v>441</v>
      </c>
      <c r="B141" s="30" t="s">
        <v>28</v>
      </c>
      <c r="C141" s="20">
        <v>45378</v>
      </c>
      <c r="D141" s="20">
        <v>45378</v>
      </c>
      <c r="E141" s="2">
        <v>5</v>
      </c>
      <c r="F141" s="2">
        <v>5</v>
      </c>
      <c r="G141" s="9" t="s">
        <v>101</v>
      </c>
      <c r="H141" s="2"/>
      <c r="I141" s="2"/>
      <c r="J141" s="2"/>
      <c r="K141" s="2"/>
      <c r="L141" s="2"/>
      <c r="M141" s="2"/>
      <c r="N141" s="2"/>
      <c r="O141" s="2"/>
    </row>
    <row r="142" spans="1:15" s="6" customFormat="1" ht="72.75" customHeight="1">
      <c r="A142" s="37" t="s">
        <v>274</v>
      </c>
      <c r="B142" s="30" t="s">
        <v>28</v>
      </c>
      <c r="C142" s="20">
        <v>45380</v>
      </c>
      <c r="D142" s="20">
        <v>45380</v>
      </c>
      <c r="E142" s="2">
        <v>60</v>
      </c>
      <c r="F142" s="2">
        <v>60</v>
      </c>
      <c r="G142" s="9"/>
      <c r="H142" s="2"/>
      <c r="I142" s="2"/>
      <c r="J142" s="2"/>
      <c r="K142" s="2"/>
      <c r="L142" s="2"/>
      <c r="M142" s="2"/>
      <c r="N142" s="2"/>
      <c r="O142" s="2"/>
    </row>
    <row r="143" spans="1:15" s="6" customFormat="1" ht="55.5" customHeight="1">
      <c r="A143" s="37" t="s">
        <v>102</v>
      </c>
      <c r="B143" s="30" t="s">
        <v>28</v>
      </c>
      <c r="C143" s="20">
        <v>45380</v>
      </c>
      <c r="D143" s="20">
        <v>45380</v>
      </c>
      <c r="E143" s="2">
        <v>5</v>
      </c>
      <c r="F143" s="2">
        <v>5</v>
      </c>
      <c r="G143" s="9" t="s">
        <v>103</v>
      </c>
      <c r="H143" s="2"/>
      <c r="I143" s="2"/>
      <c r="J143" s="2"/>
      <c r="K143" s="2"/>
      <c r="L143" s="2"/>
      <c r="M143" s="2"/>
      <c r="N143" s="2"/>
      <c r="O143" s="2"/>
    </row>
    <row r="144" spans="1:15" s="6" customFormat="1" ht="93.75" customHeight="1">
      <c r="A144" s="37" t="s">
        <v>319</v>
      </c>
      <c r="B144" s="30" t="s">
        <v>28</v>
      </c>
      <c r="C144" s="20" t="s">
        <v>470</v>
      </c>
      <c r="D144" s="20" t="s">
        <v>470</v>
      </c>
      <c r="E144" s="2">
        <v>8</v>
      </c>
      <c r="F144" s="2">
        <v>8</v>
      </c>
      <c r="G144" s="46" t="s">
        <v>316</v>
      </c>
      <c r="H144" s="2"/>
      <c r="I144" s="2"/>
      <c r="J144" s="2"/>
      <c r="K144" s="2"/>
      <c r="L144" s="2"/>
      <c r="M144" s="2"/>
      <c r="N144" s="2"/>
      <c r="O144" s="2"/>
    </row>
    <row r="145" spans="1:15" s="6" customFormat="1" ht="92.25" customHeight="1">
      <c r="A145" s="37" t="s">
        <v>104</v>
      </c>
      <c r="B145" s="30" t="s">
        <v>28</v>
      </c>
      <c r="C145" s="20">
        <v>45393</v>
      </c>
      <c r="D145" s="20">
        <v>45393</v>
      </c>
      <c r="E145" s="2">
        <v>1</v>
      </c>
      <c r="F145" s="2">
        <v>1</v>
      </c>
      <c r="G145" s="9"/>
      <c r="H145" s="9">
        <v>2</v>
      </c>
      <c r="I145" s="2"/>
      <c r="J145" s="2"/>
      <c r="K145" s="2"/>
      <c r="L145" s="2"/>
      <c r="M145" s="2"/>
      <c r="N145" s="2"/>
      <c r="O145" s="2" t="s">
        <v>386</v>
      </c>
    </row>
    <row r="146" spans="1:15" s="6" customFormat="1" ht="55.5" customHeight="1">
      <c r="A146" s="37" t="s">
        <v>442</v>
      </c>
      <c r="B146" s="30" t="s">
        <v>28</v>
      </c>
      <c r="C146" s="20">
        <v>45393</v>
      </c>
      <c r="D146" s="20">
        <v>45393</v>
      </c>
      <c r="E146" s="2">
        <v>25</v>
      </c>
      <c r="F146" s="2">
        <v>20</v>
      </c>
      <c r="G146" s="9"/>
      <c r="H146" s="2"/>
      <c r="I146" s="2"/>
      <c r="J146" s="2"/>
      <c r="K146" s="2"/>
      <c r="L146" s="2"/>
      <c r="M146" s="2"/>
      <c r="N146" s="2"/>
      <c r="O146" s="2"/>
    </row>
    <row r="147" spans="1:15" s="6" customFormat="1" ht="113.25" customHeight="1">
      <c r="A147" s="37" t="s">
        <v>277</v>
      </c>
      <c r="B147" s="30" t="s">
        <v>28</v>
      </c>
      <c r="C147" s="20" t="s">
        <v>33</v>
      </c>
      <c r="D147" s="20" t="s">
        <v>282</v>
      </c>
      <c r="E147" s="2">
        <f>40+45</f>
        <v>85</v>
      </c>
      <c r="F147" s="2">
        <f>40+45</f>
        <v>85</v>
      </c>
      <c r="G147" s="9"/>
      <c r="H147" s="2"/>
      <c r="I147" s="2"/>
      <c r="J147" s="2"/>
      <c r="K147" s="2"/>
      <c r="L147" s="2"/>
      <c r="M147" s="2"/>
      <c r="N147" s="2"/>
      <c r="O147" s="2"/>
    </row>
    <row r="148" spans="1:15" s="6" customFormat="1" ht="81.75" customHeight="1">
      <c r="A148" s="37" t="s">
        <v>275</v>
      </c>
      <c r="B148" s="30" t="s">
        <v>28</v>
      </c>
      <c r="C148" s="20" t="s">
        <v>276</v>
      </c>
      <c r="D148" s="20" t="s">
        <v>276</v>
      </c>
      <c r="E148" s="2">
        <v>5</v>
      </c>
      <c r="F148" s="2">
        <v>5</v>
      </c>
      <c r="G148" s="9"/>
      <c r="H148" s="2"/>
      <c r="I148" s="2"/>
      <c r="J148" s="2"/>
      <c r="K148" s="2"/>
      <c r="L148" s="2"/>
      <c r="M148" s="2"/>
      <c r="N148" s="2"/>
      <c r="O148" s="2"/>
    </row>
    <row r="149" spans="1:15" s="6" customFormat="1" ht="92.25" customHeight="1">
      <c r="A149" s="37" t="s">
        <v>278</v>
      </c>
      <c r="B149" s="30" t="s">
        <v>28</v>
      </c>
      <c r="C149" s="20">
        <v>45397</v>
      </c>
      <c r="D149" s="20">
        <v>45397</v>
      </c>
      <c r="E149" s="2">
        <v>15</v>
      </c>
      <c r="F149" s="2">
        <v>15</v>
      </c>
      <c r="G149" s="9"/>
      <c r="H149" s="2"/>
      <c r="I149" s="2"/>
      <c r="J149" s="2"/>
      <c r="K149" s="2"/>
      <c r="L149" s="2"/>
      <c r="M149" s="2"/>
      <c r="N149" s="2"/>
      <c r="O149" s="2"/>
    </row>
    <row r="150" spans="1:15" s="6" customFormat="1" ht="92.25" customHeight="1">
      <c r="A150" s="37" t="s">
        <v>279</v>
      </c>
      <c r="B150" s="30" t="s">
        <v>28</v>
      </c>
      <c r="C150" s="20">
        <v>45398</v>
      </c>
      <c r="D150" s="20">
        <v>45398</v>
      </c>
      <c r="E150" s="2">
        <v>44</v>
      </c>
      <c r="F150" s="2">
        <v>44</v>
      </c>
      <c r="G150" s="9"/>
      <c r="H150" s="2"/>
      <c r="I150" s="2"/>
      <c r="J150" s="2"/>
      <c r="K150" s="2"/>
      <c r="L150" s="2"/>
      <c r="M150" s="2"/>
      <c r="N150" s="2"/>
      <c r="O150" s="2"/>
    </row>
    <row r="151" spans="1:15" s="6" customFormat="1" ht="78" customHeight="1">
      <c r="A151" s="37" t="s">
        <v>105</v>
      </c>
      <c r="B151" s="30" t="s">
        <v>28</v>
      </c>
      <c r="C151" s="20">
        <v>45399</v>
      </c>
      <c r="D151" s="20">
        <v>45399</v>
      </c>
      <c r="E151" s="2">
        <v>12</v>
      </c>
      <c r="F151" s="2">
        <v>12</v>
      </c>
      <c r="G151" s="9"/>
      <c r="H151" s="2"/>
      <c r="I151" s="2"/>
      <c r="J151" s="2"/>
      <c r="K151" s="2"/>
      <c r="L151" s="2"/>
      <c r="M151" s="2"/>
      <c r="N151" s="2"/>
      <c r="O151" s="2"/>
    </row>
    <row r="152" spans="1:15" s="6" customFormat="1" ht="92.25" customHeight="1">
      <c r="A152" s="37" t="s">
        <v>280</v>
      </c>
      <c r="B152" s="30" t="s">
        <v>28</v>
      </c>
      <c r="C152" s="20">
        <v>45399</v>
      </c>
      <c r="D152" s="20">
        <v>45399</v>
      </c>
      <c r="E152" s="2">
        <v>10</v>
      </c>
      <c r="F152" s="2">
        <v>10</v>
      </c>
      <c r="G152" s="9"/>
      <c r="H152" s="2"/>
      <c r="I152" s="2"/>
      <c r="J152" s="2"/>
      <c r="K152" s="2"/>
      <c r="L152" s="2"/>
      <c r="M152" s="2"/>
      <c r="N152" s="2"/>
      <c r="O152" s="2"/>
    </row>
    <row r="153" spans="1:15" s="6" customFormat="1" ht="66.75" customHeight="1">
      <c r="A153" s="37" t="s">
        <v>472</v>
      </c>
      <c r="B153" s="30" t="s">
        <v>28</v>
      </c>
      <c r="C153" s="20" t="s">
        <v>24</v>
      </c>
      <c r="D153" s="20">
        <v>45401</v>
      </c>
      <c r="E153" s="2">
        <v>12</v>
      </c>
      <c r="F153" s="2">
        <v>10</v>
      </c>
      <c r="G153" s="9" t="s">
        <v>106</v>
      </c>
      <c r="H153" s="2"/>
      <c r="I153" s="2"/>
      <c r="J153" s="2"/>
      <c r="K153" s="2"/>
      <c r="L153" s="2"/>
      <c r="M153" s="2"/>
      <c r="N153" s="2"/>
      <c r="O153" s="81" t="s">
        <v>473</v>
      </c>
    </row>
    <row r="154" spans="1:15" s="6" customFormat="1" ht="43.5" customHeight="1">
      <c r="A154" s="37" t="s">
        <v>485</v>
      </c>
      <c r="B154" s="30" t="s">
        <v>28</v>
      </c>
      <c r="C154" s="20">
        <v>45401</v>
      </c>
      <c r="D154" s="20">
        <v>45401</v>
      </c>
      <c r="E154" s="2">
        <v>28</v>
      </c>
      <c r="F154" s="2">
        <v>25</v>
      </c>
      <c r="G154" s="9" t="s">
        <v>107</v>
      </c>
      <c r="H154" s="2"/>
      <c r="I154" s="2"/>
      <c r="J154" s="2"/>
      <c r="K154" s="2"/>
      <c r="L154" s="2"/>
      <c r="M154" s="2"/>
      <c r="N154" s="2"/>
      <c r="O154" s="2"/>
    </row>
    <row r="155" spans="1:15" s="6" customFormat="1" ht="30.75" customHeight="1">
      <c r="A155" s="37" t="s">
        <v>108</v>
      </c>
      <c r="B155" s="30" t="s">
        <v>28</v>
      </c>
      <c r="C155" s="20">
        <v>45402</v>
      </c>
      <c r="D155" s="20">
        <v>45402</v>
      </c>
      <c r="E155" s="2">
        <v>140</v>
      </c>
      <c r="F155" s="2">
        <v>140</v>
      </c>
      <c r="G155" s="9"/>
      <c r="H155" s="2"/>
      <c r="I155" s="2"/>
      <c r="J155" s="2"/>
      <c r="K155" s="2"/>
      <c r="L155" s="2"/>
      <c r="M155" s="2"/>
      <c r="N155" s="2"/>
      <c r="O155" s="2"/>
    </row>
    <row r="156" spans="1:15" s="6" customFormat="1" ht="63.75" customHeight="1">
      <c r="A156" s="37" t="s">
        <v>283</v>
      </c>
      <c r="B156" s="30" t="s">
        <v>28</v>
      </c>
      <c r="C156" s="20">
        <v>45404</v>
      </c>
      <c r="D156" s="20">
        <v>45404</v>
      </c>
      <c r="E156" s="2">
        <v>35</v>
      </c>
      <c r="F156" s="2">
        <v>35</v>
      </c>
      <c r="G156" s="9"/>
      <c r="H156" s="2"/>
      <c r="I156" s="2"/>
      <c r="J156" s="2"/>
      <c r="K156" s="2"/>
      <c r="L156" s="2"/>
      <c r="M156" s="2"/>
      <c r="N156" s="2"/>
      <c r="O156" s="2"/>
    </row>
    <row r="157" spans="1:15" s="6" customFormat="1" ht="60" customHeight="1">
      <c r="A157" s="37" t="s">
        <v>474</v>
      </c>
      <c r="B157" s="30" t="s">
        <v>28</v>
      </c>
      <c r="C157" s="20">
        <v>45405</v>
      </c>
      <c r="D157" s="20">
        <v>45405</v>
      </c>
      <c r="E157" s="2">
        <v>60</v>
      </c>
      <c r="F157" s="2">
        <v>60</v>
      </c>
      <c r="G157" s="9" t="s">
        <v>106</v>
      </c>
      <c r="H157" s="2"/>
      <c r="I157" s="2"/>
      <c r="J157" s="2"/>
      <c r="K157" s="2"/>
      <c r="L157" s="2"/>
      <c r="M157" s="2"/>
      <c r="N157" s="2"/>
      <c r="O157" s="2"/>
    </row>
    <row r="158" spans="1:15" s="6" customFormat="1" ht="82.5" customHeight="1">
      <c r="A158" s="37" t="s">
        <v>109</v>
      </c>
      <c r="B158" s="30" t="s">
        <v>28</v>
      </c>
      <c r="C158" s="20" t="s">
        <v>284</v>
      </c>
      <c r="D158" s="20" t="s">
        <v>284</v>
      </c>
      <c r="E158" s="2">
        <v>8</v>
      </c>
      <c r="F158" s="2">
        <v>8</v>
      </c>
      <c r="G158" s="9"/>
      <c r="H158" s="2"/>
      <c r="I158" s="2"/>
      <c r="J158" s="2"/>
      <c r="K158" s="2"/>
      <c r="L158" s="2"/>
      <c r="M158" s="2"/>
      <c r="N158" s="2"/>
      <c r="O158" s="2"/>
    </row>
    <row r="159" spans="1:15" s="6" customFormat="1" ht="80.25" customHeight="1">
      <c r="A159" s="37" t="s">
        <v>281</v>
      </c>
      <c r="B159" s="30" t="s">
        <v>28</v>
      </c>
      <c r="C159" s="20" t="s">
        <v>285</v>
      </c>
      <c r="D159" s="20" t="s">
        <v>110</v>
      </c>
      <c r="E159" s="2">
        <v>60</v>
      </c>
      <c r="F159" s="2">
        <v>60</v>
      </c>
      <c r="G159" s="9"/>
      <c r="H159" s="2"/>
      <c r="I159" s="2"/>
      <c r="J159" s="2"/>
      <c r="K159" s="2"/>
      <c r="L159" s="2"/>
      <c r="M159" s="2"/>
      <c r="N159" s="2"/>
      <c r="O159" s="2"/>
    </row>
    <row r="160" spans="1:15" s="6" customFormat="1" ht="44.25" customHeight="1">
      <c r="A160" s="37" t="s">
        <v>111</v>
      </c>
      <c r="B160" s="30" t="s">
        <v>28</v>
      </c>
      <c r="C160" s="20">
        <v>45421</v>
      </c>
      <c r="D160" s="20">
        <v>45421</v>
      </c>
      <c r="E160" s="2">
        <v>8</v>
      </c>
      <c r="F160" s="2">
        <v>8</v>
      </c>
      <c r="G160" s="9"/>
      <c r="H160" s="2"/>
      <c r="I160" s="2"/>
      <c r="J160" s="2"/>
      <c r="K160" s="2"/>
      <c r="L160" s="2"/>
      <c r="M160" s="2"/>
      <c r="N160" s="2"/>
      <c r="O160" s="2"/>
    </row>
    <row r="161" spans="1:15" s="6" customFormat="1" ht="26.25" customHeight="1">
      <c r="A161" s="37" t="s">
        <v>23</v>
      </c>
      <c r="B161" s="30" t="s">
        <v>28</v>
      </c>
      <c r="C161" s="20">
        <v>45428</v>
      </c>
      <c r="D161" s="20">
        <v>45428</v>
      </c>
      <c r="E161" s="2">
        <v>50</v>
      </c>
      <c r="F161" s="2">
        <v>50</v>
      </c>
      <c r="G161" s="9"/>
      <c r="H161" s="2"/>
      <c r="I161" s="2"/>
      <c r="J161" s="2"/>
      <c r="K161" s="2"/>
      <c r="L161" s="2"/>
      <c r="M161" s="2"/>
      <c r="N161" s="2"/>
      <c r="O161" s="2"/>
    </row>
    <row r="162" spans="1:15" s="6" customFormat="1" ht="59.25" customHeight="1">
      <c r="A162" s="37" t="s">
        <v>476</v>
      </c>
      <c r="B162" s="30" t="s">
        <v>28</v>
      </c>
      <c r="C162" s="20">
        <v>45428</v>
      </c>
      <c r="D162" s="20">
        <v>45428</v>
      </c>
      <c r="E162" s="2">
        <v>13</v>
      </c>
      <c r="F162" s="2">
        <v>13</v>
      </c>
      <c r="G162" s="9"/>
      <c r="H162" s="2"/>
      <c r="I162" s="2"/>
      <c r="J162" s="2"/>
      <c r="K162" s="2"/>
      <c r="L162" s="2"/>
      <c r="M162" s="2"/>
      <c r="N162" s="2"/>
      <c r="O162" s="2"/>
    </row>
    <row r="163" spans="1:15" s="6" customFormat="1" ht="81.75" customHeight="1">
      <c r="A163" s="37" t="s">
        <v>475</v>
      </c>
      <c r="B163" s="30" t="s">
        <v>28</v>
      </c>
      <c r="C163" s="20">
        <v>45430</v>
      </c>
      <c r="D163" s="20">
        <v>45430</v>
      </c>
      <c r="E163" s="2">
        <v>71</v>
      </c>
      <c r="F163" s="2">
        <v>71</v>
      </c>
      <c r="G163" s="9"/>
      <c r="H163" s="2"/>
      <c r="I163" s="2"/>
      <c r="J163" s="2"/>
      <c r="K163" s="2"/>
      <c r="L163" s="2"/>
      <c r="M163" s="2"/>
      <c r="N163" s="2"/>
      <c r="O163" s="2"/>
    </row>
    <row r="164" spans="1:15" s="6" customFormat="1" ht="58.5" customHeight="1">
      <c r="A164" s="37" t="s">
        <v>477</v>
      </c>
      <c r="B164" s="30" t="s">
        <v>28</v>
      </c>
      <c r="C164" s="20" t="s">
        <v>27</v>
      </c>
      <c r="D164" s="20">
        <v>45434</v>
      </c>
      <c r="E164" s="2">
        <v>35</v>
      </c>
      <c r="F164" s="2">
        <v>32</v>
      </c>
      <c r="G164" s="9"/>
      <c r="H164" s="2"/>
      <c r="I164" s="2"/>
      <c r="J164" s="2"/>
      <c r="K164" s="2"/>
      <c r="L164" s="2"/>
      <c r="M164" s="2"/>
      <c r="N164" s="2"/>
      <c r="O164" s="2"/>
    </row>
    <row r="165" spans="1:15" s="6" customFormat="1" ht="37.5" customHeight="1">
      <c r="A165" s="37" t="s">
        <v>112</v>
      </c>
      <c r="B165" s="30" t="s">
        <v>28</v>
      </c>
      <c r="C165" s="20" t="s">
        <v>27</v>
      </c>
      <c r="D165" s="20">
        <v>45434</v>
      </c>
      <c r="E165" s="2">
        <v>26</v>
      </c>
      <c r="F165" s="2">
        <v>26</v>
      </c>
      <c r="G165" s="9" t="s">
        <v>113</v>
      </c>
      <c r="H165" s="2"/>
      <c r="I165" s="2"/>
      <c r="J165" s="2"/>
      <c r="K165" s="2"/>
      <c r="L165" s="2"/>
      <c r="M165" s="2"/>
      <c r="N165" s="2"/>
      <c r="O165" s="2"/>
    </row>
    <row r="166" spans="1:15" s="6" customFormat="1" ht="37.5" customHeight="1">
      <c r="A166" s="37" t="s">
        <v>114</v>
      </c>
      <c r="B166" s="30" t="s">
        <v>28</v>
      </c>
      <c r="C166" s="20" t="s">
        <v>27</v>
      </c>
      <c r="D166" s="20">
        <v>45435</v>
      </c>
      <c r="E166" s="2">
        <v>25</v>
      </c>
      <c r="F166" s="2">
        <v>19</v>
      </c>
      <c r="G166" s="9"/>
      <c r="H166" s="2"/>
      <c r="I166" s="2"/>
      <c r="J166" s="2"/>
      <c r="K166" s="2"/>
      <c r="L166" s="2"/>
      <c r="M166" s="2"/>
      <c r="N166" s="2"/>
      <c r="O166" s="2"/>
    </row>
    <row r="167" spans="1:15" s="6" customFormat="1" ht="81" customHeight="1">
      <c r="A167" s="37" t="s">
        <v>286</v>
      </c>
      <c r="B167" s="30" t="s">
        <v>28</v>
      </c>
      <c r="C167" s="20">
        <v>45436</v>
      </c>
      <c r="D167" s="20">
        <v>45436</v>
      </c>
      <c r="E167" s="2">
        <v>50</v>
      </c>
      <c r="F167" s="2">
        <v>50</v>
      </c>
      <c r="G167" s="9"/>
      <c r="H167" s="2"/>
      <c r="I167" s="2"/>
      <c r="J167" s="2"/>
      <c r="K167" s="2"/>
      <c r="L167" s="2"/>
      <c r="M167" s="2"/>
      <c r="N167" s="2"/>
      <c r="O167" s="2"/>
    </row>
    <row r="168" spans="1:15" s="6" customFormat="1" ht="41.25" customHeight="1">
      <c r="A168" s="37" t="s">
        <v>115</v>
      </c>
      <c r="B168" s="30" t="s">
        <v>28</v>
      </c>
      <c r="C168" s="20">
        <v>45437</v>
      </c>
      <c r="D168" s="20">
        <v>45437</v>
      </c>
      <c r="E168" s="2">
        <v>20</v>
      </c>
      <c r="F168" s="2">
        <v>20</v>
      </c>
      <c r="G168" s="9"/>
      <c r="H168" s="2"/>
      <c r="I168" s="2"/>
      <c r="J168" s="2"/>
      <c r="K168" s="2"/>
      <c r="L168" s="2"/>
      <c r="M168" s="2"/>
      <c r="N168" s="2"/>
      <c r="O168" s="2"/>
    </row>
    <row r="169" spans="1:15" s="6" customFormat="1" ht="38.25" customHeight="1">
      <c r="A169" s="37" t="s">
        <v>287</v>
      </c>
      <c r="B169" s="30" t="s">
        <v>28</v>
      </c>
      <c r="C169" s="20" t="s">
        <v>315</v>
      </c>
      <c r="D169" s="20" t="s">
        <v>315</v>
      </c>
      <c r="E169" s="36">
        <v>19</v>
      </c>
      <c r="F169" s="36">
        <v>19</v>
      </c>
      <c r="G169" s="9"/>
      <c r="H169" s="2"/>
      <c r="I169" s="2"/>
      <c r="J169" s="2"/>
      <c r="K169" s="2"/>
      <c r="L169" s="2"/>
      <c r="M169" s="2"/>
      <c r="N169" s="2"/>
      <c r="O169" s="2"/>
    </row>
    <row r="170" spans="1:15" s="6" customFormat="1" ht="60.75" customHeight="1">
      <c r="A170" s="37" t="s">
        <v>288</v>
      </c>
      <c r="B170" s="30" t="s">
        <v>28</v>
      </c>
      <c r="C170" s="20" t="s">
        <v>26</v>
      </c>
      <c r="D170" s="20" t="s">
        <v>289</v>
      </c>
      <c r="E170" s="2">
        <v>5</v>
      </c>
      <c r="F170" s="2">
        <v>5</v>
      </c>
      <c r="G170" s="9" t="s">
        <v>116</v>
      </c>
      <c r="H170" s="2"/>
      <c r="I170" s="2"/>
      <c r="J170" s="2"/>
      <c r="K170" s="2"/>
      <c r="L170" s="2"/>
      <c r="M170" s="2"/>
      <c r="N170" s="2"/>
      <c r="O170" s="2"/>
    </row>
    <row r="171" spans="1:15" s="6" customFormat="1" ht="27" customHeight="1">
      <c r="A171" s="37" t="s">
        <v>291</v>
      </c>
      <c r="B171" s="30" t="s">
        <v>28</v>
      </c>
      <c r="C171" s="20">
        <v>45463</v>
      </c>
      <c r="D171" s="20">
        <v>45463</v>
      </c>
      <c r="E171" s="12"/>
      <c r="F171" s="2">
        <v>20</v>
      </c>
      <c r="G171" s="9"/>
      <c r="H171" s="2"/>
      <c r="I171" s="2"/>
      <c r="J171" s="2"/>
      <c r="K171" s="2"/>
      <c r="L171" s="2"/>
      <c r="M171" s="2"/>
      <c r="N171" s="2"/>
      <c r="O171" s="2"/>
    </row>
    <row r="172" spans="1:15" s="6" customFormat="1" ht="57.75" customHeight="1">
      <c r="A172" s="37" t="s">
        <v>290</v>
      </c>
      <c r="B172" s="30" t="s">
        <v>28</v>
      </c>
      <c r="C172" s="20">
        <v>45467</v>
      </c>
      <c r="D172" s="20">
        <v>45467</v>
      </c>
      <c r="E172" s="12"/>
      <c r="F172" s="2">
        <v>15</v>
      </c>
      <c r="G172" s="9"/>
      <c r="H172" s="2"/>
      <c r="I172" s="2"/>
      <c r="J172" s="2"/>
      <c r="K172" s="2"/>
      <c r="L172" s="2"/>
      <c r="M172" s="2"/>
      <c r="N172" s="2"/>
      <c r="O172" s="2"/>
    </row>
    <row r="173" spans="1:15" s="6" customFormat="1" ht="83.25" customHeight="1">
      <c r="A173" s="37" t="s">
        <v>292</v>
      </c>
      <c r="B173" s="30" t="s">
        <v>28</v>
      </c>
      <c r="C173" s="20">
        <v>45464</v>
      </c>
      <c r="D173" s="20">
        <v>45464</v>
      </c>
      <c r="E173" s="2">
        <v>48</v>
      </c>
      <c r="F173" s="2">
        <v>42</v>
      </c>
      <c r="G173" s="9"/>
      <c r="H173" s="2"/>
      <c r="I173" s="2"/>
      <c r="J173" s="2"/>
      <c r="K173" s="2"/>
      <c r="L173" s="2"/>
      <c r="M173" s="2"/>
      <c r="N173" s="2"/>
      <c r="O173" s="2"/>
    </row>
    <row r="174" spans="1:15" s="6" customFormat="1" ht="92.25" customHeight="1">
      <c r="A174" s="37" t="s">
        <v>293</v>
      </c>
      <c r="B174" s="30" t="s">
        <v>28</v>
      </c>
      <c r="C174" s="20" t="s">
        <v>26</v>
      </c>
      <c r="D174" s="20">
        <v>45469</v>
      </c>
      <c r="E174" s="2">
        <v>5</v>
      </c>
      <c r="F174" s="2">
        <v>5</v>
      </c>
      <c r="G174" s="9"/>
      <c r="H174" s="2"/>
      <c r="I174" s="2"/>
      <c r="J174" s="2"/>
      <c r="K174" s="2"/>
      <c r="L174" s="2"/>
      <c r="M174" s="2"/>
      <c r="N174" s="2"/>
      <c r="O174" s="2"/>
    </row>
    <row r="175" spans="1:15" s="6" customFormat="1" ht="57.75" customHeight="1">
      <c r="A175" s="37" t="s">
        <v>478</v>
      </c>
      <c r="B175" s="30" t="s">
        <v>28</v>
      </c>
      <c r="C175" s="34" t="s">
        <v>294</v>
      </c>
      <c r="D175" s="20">
        <v>45514</v>
      </c>
      <c r="E175" s="2">
        <v>15</v>
      </c>
      <c r="F175" s="2">
        <v>13</v>
      </c>
      <c r="G175" s="9"/>
      <c r="H175" s="2"/>
      <c r="I175" s="2"/>
      <c r="J175" s="2"/>
      <c r="K175" s="2"/>
      <c r="L175" s="2"/>
      <c r="M175" s="2"/>
      <c r="N175" s="2"/>
      <c r="O175" s="2"/>
    </row>
    <row r="176" spans="1:15" s="6" customFormat="1" ht="54.75" customHeight="1">
      <c r="A176" s="37" t="s">
        <v>117</v>
      </c>
      <c r="B176" s="30" t="s">
        <v>28</v>
      </c>
      <c r="C176" s="34" t="s">
        <v>177</v>
      </c>
      <c r="D176" s="20">
        <v>45537</v>
      </c>
      <c r="E176" s="2">
        <v>200</v>
      </c>
      <c r="F176" s="2">
        <v>300</v>
      </c>
      <c r="G176" s="9"/>
      <c r="H176" s="2"/>
      <c r="I176" s="2"/>
      <c r="J176" s="2"/>
      <c r="K176" s="2"/>
      <c r="L176" s="2"/>
      <c r="M176" s="2"/>
      <c r="N176" s="2"/>
      <c r="O176" s="2"/>
    </row>
    <row r="177" spans="1:15" s="6" customFormat="1" ht="101.25" customHeight="1">
      <c r="A177" s="37" t="s">
        <v>387</v>
      </c>
      <c r="B177" s="30" t="s">
        <v>28</v>
      </c>
      <c r="C177" s="34" t="s">
        <v>295</v>
      </c>
      <c r="D177" s="34" t="s">
        <v>295</v>
      </c>
      <c r="E177" s="2">
        <v>780</v>
      </c>
      <c r="F177" s="2">
        <v>780</v>
      </c>
      <c r="G177" s="9" t="s">
        <v>444</v>
      </c>
      <c r="H177" s="2"/>
      <c r="I177" s="2"/>
      <c r="J177" s="2"/>
      <c r="K177" s="2"/>
      <c r="L177" s="2"/>
      <c r="M177" s="2"/>
      <c r="N177" s="2"/>
      <c r="O177" s="2"/>
    </row>
    <row r="178" spans="1:15" s="6" customFormat="1" ht="43.5" customHeight="1">
      <c r="A178" s="37" t="s">
        <v>118</v>
      </c>
      <c r="B178" s="30" t="s">
        <v>28</v>
      </c>
      <c r="C178" s="34" t="s">
        <v>296</v>
      </c>
      <c r="D178" s="34" t="s">
        <v>296</v>
      </c>
      <c r="E178" s="2">
        <v>3</v>
      </c>
      <c r="F178" s="2">
        <v>3</v>
      </c>
      <c r="G178" s="81" t="s">
        <v>466</v>
      </c>
      <c r="H178" s="2"/>
      <c r="I178" s="2"/>
      <c r="J178" s="2"/>
      <c r="K178" s="2"/>
      <c r="L178" s="2"/>
      <c r="M178" s="2"/>
      <c r="N178" s="2"/>
      <c r="O178" s="2"/>
    </row>
    <row r="179" spans="1:15" s="6" customFormat="1" ht="78" customHeight="1">
      <c r="A179" s="37" t="s">
        <v>297</v>
      </c>
      <c r="B179" s="30" t="s">
        <v>28</v>
      </c>
      <c r="C179" s="34" t="s">
        <v>177</v>
      </c>
      <c r="D179" s="20">
        <v>45549</v>
      </c>
      <c r="E179" s="2">
        <v>60</v>
      </c>
      <c r="F179" s="2">
        <v>60</v>
      </c>
      <c r="G179" s="2"/>
      <c r="H179" s="2"/>
      <c r="I179" s="2"/>
      <c r="J179" s="2"/>
      <c r="K179" s="2"/>
      <c r="L179" s="2"/>
      <c r="M179" s="2"/>
      <c r="N179" s="2"/>
      <c r="O179" s="2"/>
    </row>
    <row r="180" spans="1:15" s="6" customFormat="1" ht="92.25" customHeight="1">
      <c r="A180" s="37" t="s">
        <v>119</v>
      </c>
      <c r="B180" s="30" t="s">
        <v>28</v>
      </c>
      <c r="C180" s="34" t="s">
        <v>177</v>
      </c>
      <c r="D180" s="20">
        <v>45551</v>
      </c>
      <c r="E180" s="2">
        <v>60</v>
      </c>
      <c r="F180" s="2">
        <v>60</v>
      </c>
      <c r="G180" s="2"/>
      <c r="H180" s="2"/>
      <c r="I180" s="2"/>
      <c r="J180" s="2"/>
      <c r="K180" s="2"/>
      <c r="L180" s="2"/>
      <c r="M180" s="2"/>
      <c r="N180" s="2"/>
      <c r="O180" s="2"/>
    </row>
    <row r="181" spans="1:15" s="6" customFormat="1" ht="38.25" customHeight="1">
      <c r="A181" s="37" t="s">
        <v>120</v>
      </c>
      <c r="B181" s="30" t="s">
        <v>28</v>
      </c>
      <c r="C181" s="34" t="s">
        <v>167</v>
      </c>
      <c r="D181" s="20">
        <v>45566</v>
      </c>
      <c r="E181" s="2"/>
      <c r="F181" s="2">
        <v>50</v>
      </c>
      <c r="G181" s="2"/>
      <c r="H181" s="2"/>
      <c r="I181" s="2"/>
      <c r="J181" s="2"/>
      <c r="K181" s="2"/>
      <c r="L181" s="2"/>
      <c r="M181" s="2"/>
      <c r="N181" s="2"/>
      <c r="O181" s="2"/>
    </row>
    <row r="182" spans="1:15" s="6" customFormat="1" ht="55.5" customHeight="1">
      <c r="A182" s="37" t="s">
        <v>121</v>
      </c>
      <c r="B182" s="30" t="s">
        <v>28</v>
      </c>
      <c r="C182" s="34" t="s">
        <v>167</v>
      </c>
      <c r="D182" s="20">
        <v>45567</v>
      </c>
      <c r="E182" s="2">
        <v>25</v>
      </c>
      <c r="F182" s="2">
        <v>25</v>
      </c>
      <c r="G182" s="9" t="s">
        <v>298</v>
      </c>
      <c r="H182" s="2"/>
      <c r="I182" s="2"/>
      <c r="J182" s="2"/>
      <c r="K182" s="2"/>
      <c r="L182" s="2"/>
      <c r="M182" s="2"/>
      <c r="N182" s="2"/>
      <c r="O182" s="2"/>
    </row>
    <row r="183" spans="1:15" s="6" customFormat="1" ht="40.5" customHeight="1">
      <c r="A183" s="37" t="s">
        <v>299</v>
      </c>
      <c r="B183" s="30" t="s">
        <v>28</v>
      </c>
      <c r="C183" s="34" t="s">
        <v>167</v>
      </c>
      <c r="D183" s="20">
        <v>45574</v>
      </c>
      <c r="E183" s="2">
        <v>80</v>
      </c>
      <c r="F183" s="2">
        <v>80</v>
      </c>
      <c r="G183" s="9"/>
      <c r="H183" s="2"/>
      <c r="I183" s="2"/>
      <c r="J183" s="2"/>
      <c r="K183" s="2"/>
      <c r="L183" s="2"/>
      <c r="M183" s="2"/>
      <c r="N183" s="2"/>
      <c r="O183" s="2"/>
    </row>
    <row r="184" spans="1:15" s="6" customFormat="1" ht="61.5" customHeight="1">
      <c r="A184" s="37" t="s">
        <v>122</v>
      </c>
      <c r="B184" s="30" t="s">
        <v>28</v>
      </c>
      <c r="C184" s="34" t="s">
        <v>167</v>
      </c>
      <c r="D184" s="20">
        <v>45574</v>
      </c>
      <c r="E184" s="2">
        <v>25</v>
      </c>
      <c r="F184" s="2">
        <v>25</v>
      </c>
      <c r="G184" s="9"/>
      <c r="H184" s="2"/>
      <c r="I184" s="2"/>
      <c r="J184" s="2"/>
      <c r="K184" s="2"/>
      <c r="L184" s="2"/>
      <c r="M184" s="2"/>
      <c r="N184" s="2"/>
      <c r="O184" s="2"/>
    </row>
    <row r="185" spans="1:15" s="6" customFormat="1" ht="40.5" customHeight="1">
      <c r="A185" s="37" t="s">
        <v>123</v>
      </c>
      <c r="B185" s="30" t="s">
        <v>28</v>
      </c>
      <c r="C185" s="34" t="s">
        <v>167</v>
      </c>
      <c r="D185" s="20">
        <v>45579</v>
      </c>
      <c r="E185" s="2">
        <v>25</v>
      </c>
      <c r="F185" s="2">
        <v>23</v>
      </c>
      <c r="G185" s="9" t="s">
        <v>124</v>
      </c>
      <c r="H185" s="2"/>
      <c r="I185" s="2"/>
      <c r="J185" s="2"/>
      <c r="K185" s="2"/>
      <c r="L185" s="2"/>
      <c r="M185" s="2"/>
      <c r="N185" s="2"/>
      <c r="O185" s="2"/>
    </row>
    <row r="186" spans="1:15" s="6" customFormat="1" ht="42" customHeight="1">
      <c r="A186" s="37" t="s">
        <v>125</v>
      </c>
      <c r="B186" s="30" t="s">
        <v>28</v>
      </c>
      <c r="C186" s="34" t="s">
        <v>167</v>
      </c>
      <c r="D186" s="20">
        <v>45580</v>
      </c>
      <c r="E186" s="2">
        <v>25</v>
      </c>
      <c r="F186" s="2">
        <v>24</v>
      </c>
      <c r="G186" s="9" t="s">
        <v>124</v>
      </c>
      <c r="H186" s="2"/>
      <c r="I186" s="2"/>
      <c r="J186" s="2"/>
      <c r="K186" s="2"/>
      <c r="L186" s="2"/>
      <c r="M186" s="2"/>
      <c r="N186" s="2"/>
      <c r="O186" s="2"/>
    </row>
    <row r="187" spans="1:15" s="6" customFormat="1" ht="66" customHeight="1">
      <c r="A187" s="37" t="s">
        <v>301</v>
      </c>
      <c r="B187" s="30" t="s">
        <v>28</v>
      </c>
      <c r="C187" s="34" t="s">
        <v>167</v>
      </c>
      <c r="D187" s="20">
        <v>45581</v>
      </c>
      <c r="E187" s="2">
        <v>25</v>
      </c>
      <c r="F187" s="2">
        <v>25</v>
      </c>
      <c r="G187" s="9" t="s">
        <v>298</v>
      </c>
      <c r="H187" s="2"/>
      <c r="I187" s="2"/>
      <c r="J187" s="2"/>
      <c r="K187" s="2"/>
      <c r="L187" s="2"/>
      <c r="M187" s="2"/>
      <c r="N187" s="2"/>
      <c r="O187" s="2"/>
    </row>
    <row r="188" spans="1:15" s="6" customFormat="1" ht="57.75" customHeight="1">
      <c r="A188" s="37" t="s">
        <v>126</v>
      </c>
      <c r="B188" s="30" t="s">
        <v>28</v>
      </c>
      <c r="C188" s="34" t="s">
        <v>167</v>
      </c>
      <c r="D188" s="20">
        <v>45582</v>
      </c>
      <c r="E188" s="2">
        <v>25</v>
      </c>
      <c r="F188" s="2">
        <v>25</v>
      </c>
      <c r="G188" s="9"/>
      <c r="H188" s="2"/>
      <c r="I188" s="2"/>
      <c r="J188" s="2"/>
      <c r="K188" s="2"/>
      <c r="L188" s="2"/>
      <c r="M188" s="2"/>
      <c r="N188" s="2"/>
      <c r="O188" s="2"/>
    </row>
    <row r="189" spans="1:15" s="6" customFormat="1" ht="43.5" customHeight="1">
      <c r="A189" s="37" t="s">
        <v>127</v>
      </c>
      <c r="B189" s="30" t="s">
        <v>28</v>
      </c>
      <c r="C189" s="34" t="s">
        <v>167</v>
      </c>
      <c r="D189" s="20">
        <v>45582</v>
      </c>
      <c r="E189" s="2">
        <v>25</v>
      </c>
      <c r="F189" s="2">
        <v>22</v>
      </c>
      <c r="G189" s="2" t="s">
        <v>128</v>
      </c>
      <c r="H189" s="2"/>
      <c r="I189" s="2"/>
      <c r="J189" s="2"/>
      <c r="K189" s="2"/>
      <c r="L189" s="2"/>
      <c r="M189" s="2"/>
      <c r="N189" s="2"/>
      <c r="O189" s="2"/>
    </row>
    <row r="190" spans="1:15" s="6" customFormat="1" ht="28.5" customHeight="1">
      <c r="A190" s="37" t="s">
        <v>108</v>
      </c>
      <c r="B190" s="30" t="s">
        <v>28</v>
      </c>
      <c r="C190" s="34" t="s">
        <v>167</v>
      </c>
      <c r="D190" s="20">
        <v>45584</v>
      </c>
      <c r="E190" s="2">
        <v>200</v>
      </c>
      <c r="F190" s="2">
        <v>180</v>
      </c>
      <c r="G190" s="2"/>
      <c r="H190" s="2"/>
      <c r="I190" s="2"/>
      <c r="J190" s="2"/>
      <c r="K190" s="2"/>
      <c r="L190" s="2"/>
      <c r="M190" s="2"/>
      <c r="N190" s="2"/>
      <c r="O190" s="2"/>
    </row>
    <row r="191" spans="1:15" s="6" customFormat="1" ht="58.5" customHeight="1">
      <c r="A191" s="37" t="s">
        <v>129</v>
      </c>
      <c r="B191" s="30" t="s">
        <v>28</v>
      </c>
      <c r="C191" s="34" t="s">
        <v>300</v>
      </c>
      <c r="D191" s="34" t="s">
        <v>300</v>
      </c>
      <c r="E191" s="2">
        <v>3</v>
      </c>
      <c r="F191" s="2">
        <v>3</v>
      </c>
      <c r="G191" s="2" t="s">
        <v>130</v>
      </c>
      <c r="H191" s="2"/>
      <c r="I191" s="2"/>
      <c r="J191" s="2"/>
      <c r="K191" s="2"/>
      <c r="L191" s="2"/>
      <c r="M191" s="2"/>
      <c r="N191" s="2"/>
      <c r="O191" s="2"/>
    </row>
    <row r="192" spans="1:15" s="6" customFormat="1" ht="56.25">
      <c r="A192" s="37" t="s">
        <v>131</v>
      </c>
      <c r="B192" s="30" t="s">
        <v>28</v>
      </c>
      <c r="C192" s="34" t="s">
        <v>167</v>
      </c>
      <c r="D192" s="20">
        <v>45587</v>
      </c>
      <c r="E192" s="2">
        <v>15</v>
      </c>
      <c r="F192" s="2">
        <v>15</v>
      </c>
      <c r="G192" s="2" t="s">
        <v>132</v>
      </c>
      <c r="H192" s="2"/>
      <c r="I192" s="2"/>
      <c r="J192" s="2"/>
      <c r="K192" s="2"/>
      <c r="L192" s="2"/>
      <c r="M192" s="2"/>
      <c r="N192" s="2"/>
      <c r="O192" s="2"/>
    </row>
    <row r="193" spans="1:15" s="6" customFormat="1" ht="77.25" customHeight="1">
      <c r="A193" s="37" t="s">
        <v>487</v>
      </c>
      <c r="B193" s="30" t="s">
        <v>28</v>
      </c>
      <c r="C193" s="34" t="s">
        <v>167</v>
      </c>
      <c r="D193" s="20">
        <v>45588</v>
      </c>
      <c r="E193" s="2">
        <v>12</v>
      </c>
      <c r="F193" s="2">
        <v>14</v>
      </c>
      <c r="G193" s="2"/>
      <c r="H193" s="2"/>
      <c r="I193" s="2"/>
      <c r="J193" s="2"/>
      <c r="K193" s="2"/>
      <c r="L193" s="2"/>
      <c r="M193" s="2"/>
      <c r="N193" s="2"/>
      <c r="O193" s="2"/>
    </row>
    <row r="194" spans="1:15" s="6" customFormat="1" ht="63" customHeight="1">
      <c r="A194" s="37" t="s">
        <v>486</v>
      </c>
      <c r="B194" s="30" t="s">
        <v>28</v>
      </c>
      <c r="C194" s="20">
        <v>45591</v>
      </c>
      <c r="D194" s="20">
        <v>45591</v>
      </c>
      <c r="E194" s="2">
        <v>400</v>
      </c>
      <c r="F194" s="2">
        <v>280</v>
      </c>
      <c r="G194" s="2"/>
      <c r="H194" s="2"/>
      <c r="I194" s="2"/>
      <c r="J194" s="2"/>
      <c r="K194" s="2"/>
      <c r="L194" s="2"/>
      <c r="M194" s="2"/>
      <c r="N194" s="2"/>
      <c r="O194" s="2"/>
    </row>
    <row r="195" spans="1:15" s="6" customFormat="1" ht="79.5" customHeight="1">
      <c r="A195" s="39" t="s">
        <v>302</v>
      </c>
      <c r="B195" s="30" t="s">
        <v>28</v>
      </c>
      <c r="C195" s="38" t="s">
        <v>168</v>
      </c>
      <c r="D195" s="20">
        <v>45602</v>
      </c>
      <c r="E195" s="2">
        <v>12</v>
      </c>
      <c r="F195" s="2">
        <v>15</v>
      </c>
      <c r="G195" s="9"/>
      <c r="H195" s="2"/>
      <c r="I195" s="2"/>
      <c r="J195" s="2"/>
      <c r="K195" s="2"/>
      <c r="L195" s="2"/>
      <c r="M195" s="2"/>
      <c r="N195" s="2"/>
      <c r="O195" s="2"/>
    </row>
    <row r="196" spans="1:15" s="6" customFormat="1" ht="59.25" customHeight="1">
      <c r="A196" s="39" t="s">
        <v>493</v>
      </c>
      <c r="B196" s="30" t="s">
        <v>28</v>
      </c>
      <c r="C196" s="38" t="s">
        <v>168</v>
      </c>
      <c r="D196" s="20">
        <v>45603</v>
      </c>
      <c r="E196" s="2">
        <v>12</v>
      </c>
      <c r="F196" s="2">
        <v>13</v>
      </c>
      <c r="G196" s="9"/>
      <c r="H196" s="2"/>
      <c r="I196" s="2"/>
      <c r="J196" s="2"/>
      <c r="K196" s="2"/>
      <c r="L196" s="2"/>
      <c r="M196" s="2"/>
      <c r="N196" s="2"/>
      <c r="O196" s="2"/>
    </row>
    <row r="197" spans="1:15" s="6" customFormat="1" ht="80.25" customHeight="1">
      <c r="A197" s="37" t="s">
        <v>303</v>
      </c>
      <c r="B197" s="30" t="s">
        <v>28</v>
      </c>
      <c r="C197" s="38" t="s">
        <v>168</v>
      </c>
      <c r="D197" s="20">
        <v>45605</v>
      </c>
      <c r="E197" s="2">
        <v>7</v>
      </c>
      <c r="F197" s="2">
        <v>7</v>
      </c>
      <c r="G197" s="9" t="s">
        <v>133</v>
      </c>
      <c r="H197" s="9">
        <v>3</v>
      </c>
      <c r="I197" s="2"/>
      <c r="J197" s="2"/>
      <c r="K197" s="2"/>
      <c r="L197" s="2"/>
      <c r="M197" s="2"/>
      <c r="N197" s="2"/>
      <c r="O197" s="46" t="s">
        <v>321</v>
      </c>
    </row>
    <row r="198" spans="1:15" s="6" customFormat="1" ht="37.5" customHeight="1">
      <c r="A198" s="37" t="s">
        <v>134</v>
      </c>
      <c r="B198" s="30" t="s">
        <v>28</v>
      </c>
      <c r="C198" s="34" t="s">
        <v>304</v>
      </c>
      <c r="D198" s="34" t="s">
        <v>304</v>
      </c>
      <c r="E198" s="2">
        <v>15</v>
      </c>
      <c r="F198" s="2">
        <v>15</v>
      </c>
      <c r="G198" s="9" t="s">
        <v>135</v>
      </c>
      <c r="H198" s="9"/>
      <c r="I198" s="2"/>
      <c r="J198" s="2"/>
      <c r="K198" s="2"/>
      <c r="L198" s="2"/>
      <c r="M198" s="2"/>
      <c r="N198" s="2"/>
      <c r="O198" s="2"/>
    </row>
    <row r="199" spans="1:15" s="6" customFormat="1" ht="57.75" customHeight="1">
      <c r="A199" s="37" t="s">
        <v>305</v>
      </c>
      <c r="B199" s="30" t="s">
        <v>28</v>
      </c>
      <c r="C199" s="38" t="s">
        <v>168</v>
      </c>
      <c r="D199" s="20">
        <v>45607</v>
      </c>
      <c r="E199" s="2">
        <v>60</v>
      </c>
      <c r="F199" s="2">
        <v>60</v>
      </c>
      <c r="G199" s="9" t="s">
        <v>136</v>
      </c>
      <c r="H199" s="9"/>
      <c r="I199" s="2"/>
      <c r="J199" s="2"/>
      <c r="K199" s="2"/>
      <c r="L199" s="2"/>
      <c r="M199" s="2"/>
      <c r="N199" s="2"/>
      <c r="O199" s="2"/>
    </row>
    <row r="200" spans="1:15" s="6" customFormat="1" ht="56.25">
      <c r="A200" s="39" t="s">
        <v>494</v>
      </c>
      <c r="B200" s="30" t="s">
        <v>28</v>
      </c>
      <c r="C200" s="38" t="s">
        <v>168</v>
      </c>
      <c r="D200" s="20">
        <v>45609</v>
      </c>
      <c r="E200" s="2">
        <v>12</v>
      </c>
      <c r="F200" s="2">
        <v>14</v>
      </c>
      <c r="G200" s="9"/>
      <c r="H200" s="2"/>
      <c r="I200" s="2"/>
      <c r="J200" s="2"/>
      <c r="K200" s="2"/>
      <c r="L200" s="2"/>
      <c r="M200" s="2"/>
      <c r="N200" s="2"/>
      <c r="O200" s="2"/>
    </row>
    <row r="201" spans="1:15" s="6" customFormat="1" ht="67.5" customHeight="1">
      <c r="A201" s="39" t="s">
        <v>488</v>
      </c>
      <c r="B201" s="30" t="s">
        <v>28</v>
      </c>
      <c r="C201" s="38" t="s">
        <v>168</v>
      </c>
      <c r="D201" s="20">
        <v>45611</v>
      </c>
      <c r="E201" s="2">
        <v>22</v>
      </c>
      <c r="F201" s="2">
        <v>22</v>
      </c>
      <c r="G201" s="9"/>
      <c r="H201" s="2"/>
      <c r="I201" s="2"/>
      <c r="J201" s="2"/>
      <c r="K201" s="2"/>
      <c r="L201" s="2"/>
      <c r="M201" s="2"/>
      <c r="N201" s="2"/>
      <c r="O201" s="2"/>
    </row>
    <row r="202" spans="1:15" s="6" customFormat="1" ht="42.75" customHeight="1">
      <c r="A202" s="39" t="s">
        <v>137</v>
      </c>
      <c r="B202" s="30" t="s">
        <v>28</v>
      </c>
      <c r="C202" s="38" t="s">
        <v>168</v>
      </c>
      <c r="D202" s="20">
        <v>45617</v>
      </c>
      <c r="E202" s="2">
        <v>7</v>
      </c>
      <c r="F202" s="2">
        <v>7</v>
      </c>
      <c r="G202" s="9" t="s">
        <v>138</v>
      </c>
      <c r="H202" s="2"/>
      <c r="I202" s="2"/>
      <c r="J202" s="2"/>
      <c r="K202" s="2"/>
      <c r="L202" s="2"/>
      <c r="M202" s="2"/>
      <c r="N202" s="2"/>
      <c r="O202" s="2" t="s">
        <v>306</v>
      </c>
    </row>
    <row r="203" spans="1:15" s="6" customFormat="1" ht="85.5" customHeight="1">
      <c r="A203" s="37" t="s">
        <v>139</v>
      </c>
      <c r="B203" s="30" t="s">
        <v>28</v>
      </c>
      <c r="C203" s="10">
        <v>45622</v>
      </c>
      <c r="D203" s="10">
        <v>45622</v>
      </c>
      <c r="E203" s="2">
        <v>1</v>
      </c>
      <c r="F203" s="2">
        <v>1</v>
      </c>
      <c r="G203" s="9" t="s">
        <v>313</v>
      </c>
      <c r="H203" s="2"/>
      <c r="I203" s="2"/>
      <c r="J203" s="2"/>
      <c r="K203" s="2"/>
      <c r="L203" s="2"/>
      <c r="M203" s="2"/>
      <c r="N203" s="2"/>
      <c r="O203" s="2"/>
    </row>
    <row r="204" spans="1:15" s="6" customFormat="1" ht="112.5" customHeight="1">
      <c r="A204" s="37" t="s">
        <v>408</v>
      </c>
      <c r="B204" s="30" t="s">
        <v>28</v>
      </c>
      <c r="C204" s="10">
        <v>45624</v>
      </c>
      <c r="D204" s="10">
        <v>45624</v>
      </c>
      <c r="E204" s="2">
        <v>65</v>
      </c>
      <c r="F204" s="2">
        <v>65</v>
      </c>
      <c r="G204" s="2" t="s">
        <v>140</v>
      </c>
      <c r="H204" s="2"/>
      <c r="I204" s="2"/>
      <c r="J204" s="2"/>
      <c r="K204" s="2"/>
      <c r="L204" s="2"/>
      <c r="M204" s="2"/>
      <c r="N204" s="2"/>
      <c r="O204" s="2"/>
    </row>
    <row r="205" spans="1:15" s="6" customFormat="1" ht="66" customHeight="1">
      <c r="A205" s="37" t="s">
        <v>307</v>
      </c>
      <c r="B205" s="30" t="s">
        <v>28</v>
      </c>
      <c r="C205" s="10">
        <v>45630</v>
      </c>
      <c r="D205" s="10">
        <v>45630</v>
      </c>
      <c r="E205" s="2">
        <v>50</v>
      </c>
      <c r="F205" s="2">
        <v>50</v>
      </c>
      <c r="G205" s="2"/>
      <c r="H205" s="2"/>
      <c r="I205" s="2"/>
      <c r="J205" s="2"/>
      <c r="K205" s="2"/>
      <c r="L205" s="2"/>
      <c r="M205" s="2"/>
      <c r="N205" s="2"/>
      <c r="O205" s="2"/>
    </row>
    <row r="206" spans="1:15" s="6" customFormat="1" ht="69.75" customHeight="1">
      <c r="A206" s="37" t="s">
        <v>409</v>
      </c>
      <c r="B206" s="30" t="s">
        <v>28</v>
      </c>
      <c r="C206" s="10">
        <v>45637</v>
      </c>
      <c r="D206" s="10">
        <v>45637</v>
      </c>
      <c r="E206" s="2">
        <v>15</v>
      </c>
      <c r="F206" s="2">
        <v>13</v>
      </c>
      <c r="G206" s="9" t="s">
        <v>94</v>
      </c>
      <c r="H206" s="2"/>
      <c r="I206" s="2"/>
      <c r="J206" s="2"/>
      <c r="K206" s="2"/>
      <c r="L206" s="2"/>
      <c r="M206" s="2"/>
      <c r="N206" s="2"/>
      <c r="O206" s="2"/>
    </row>
    <row r="207" spans="1:15" s="6" customFormat="1" ht="88.5" customHeight="1">
      <c r="A207" s="37" t="s">
        <v>410</v>
      </c>
      <c r="B207" s="30" t="s">
        <v>28</v>
      </c>
      <c r="C207" s="10">
        <v>45637</v>
      </c>
      <c r="D207" s="10">
        <v>45637</v>
      </c>
      <c r="E207" s="2">
        <v>1</v>
      </c>
      <c r="F207" s="2">
        <v>1</v>
      </c>
      <c r="G207" s="9" t="s">
        <v>141</v>
      </c>
      <c r="H207" s="9"/>
      <c r="I207" s="2"/>
      <c r="J207" s="2"/>
      <c r="K207" s="2"/>
      <c r="L207" s="2"/>
      <c r="M207" s="2"/>
      <c r="N207" s="2"/>
      <c r="O207" s="9" t="s">
        <v>142</v>
      </c>
    </row>
    <row r="208" spans="1:15" s="6" customFormat="1" ht="99.75" customHeight="1">
      <c r="A208" s="37" t="s">
        <v>318</v>
      </c>
      <c r="B208" s="30" t="s">
        <v>28</v>
      </c>
      <c r="C208" s="10">
        <v>45638</v>
      </c>
      <c r="D208" s="10">
        <v>45638</v>
      </c>
      <c r="E208" s="2">
        <v>70</v>
      </c>
      <c r="F208" s="2">
        <v>70</v>
      </c>
      <c r="G208" s="9" t="s">
        <v>444</v>
      </c>
      <c r="H208" s="2"/>
      <c r="I208" s="2"/>
      <c r="J208" s="2"/>
      <c r="K208" s="2"/>
      <c r="L208" s="2"/>
      <c r="M208" s="2"/>
      <c r="N208" s="2"/>
      <c r="O208" s="46" t="s">
        <v>317</v>
      </c>
    </row>
    <row r="209" spans="1:15" s="6" customFormat="1" ht="90" customHeight="1">
      <c r="A209" s="37" t="s">
        <v>308</v>
      </c>
      <c r="B209" s="30" t="s">
        <v>28</v>
      </c>
      <c r="C209" s="10">
        <v>45638</v>
      </c>
      <c r="D209" s="10">
        <v>45638</v>
      </c>
      <c r="E209" s="2">
        <v>20</v>
      </c>
      <c r="F209" s="2">
        <v>18</v>
      </c>
      <c r="G209" s="2" t="s">
        <v>143</v>
      </c>
      <c r="H209" s="2"/>
      <c r="I209" s="2"/>
      <c r="J209" s="2"/>
      <c r="K209" s="2"/>
      <c r="L209" s="2"/>
      <c r="M209" s="2"/>
      <c r="N209" s="2"/>
      <c r="O209" s="2"/>
    </row>
    <row r="210" spans="1:15" s="6" customFormat="1" ht="100.5" customHeight="1">
      <c r="A210" s="37" t="s">
        <v>144</v>
      </c>
      <c r="B210" s="30" t="s">
        <v>28</v>
      </c>
      <c r="C210" s="10">
        <v>45638</v>
      </c>
      <c r="D210" s="10">
        <v>45638</v>
      </c>
      <c r="E210" s="2">
        <v>1</v>
      </c>
      <c r="F210" s="2">
        <v>1</v>
      </c>
      <c r="G210" s="9" t="s">
        <v>145</v>
      </c>
      <c r="H210" s="2"/>
      <c r="I210" s="2"/>
      <c r="J210" s="2"/>
      <c r="K210" s="2"/>
      <c r="L210" s="2"/>
      <c r="M210" s="2"/>
      <c r="N210" s="2"/>
      <c r="O210" s="2"/>
    </row>
    <row r="211" spans="1:15" s="6" customFormat="1" ht="74.25" customHeight="1">
      <c r="A211" s="37" t="s">
        <v>146</v>
      </c>
      <c r="B211" s="30" t="s">
        <v>28</v>
      </c>
      <c r="C211" s="10">
        <v>45644</v>
      </c>
      <c r="D211" s="10">
        <v>45644</v>
      </c>
      <c r="E211" s="2">
        <v>25</v>
      </c>
      <c r="F211" s="2">
        <v>20</v>
      </c>
      <c r="G211" s="9" t="s">
        <v>147</v>
      </c>
      <c r="H211" s="2"/>
      <c r="I211" s="2"/>
      <c r="J211" s="2"/>
      <c r="K211" s="2"/>
      <c r="L211" s="2"/>
      <c r="M211" s="2"/>
      <c r="N211" s="2"/>
      <c r="O211" s="2"/>
    </row>
    <row r="212" spans="1:15" s="6" customFormat="1" ht="45" customHeight="1">
      <c r="A212" s="40" t="s">
        <v>322</v>
      </c>
      <c r="B212" s="30" t="s">
        <v>28</v>
      </c>
      <c r="C212" s="19">
        <v>45651</v>
      </c>
      <c r="D212" s="19">
        <v>45651</v>
      </c>
      <c r="E212" s="15"/>
      <c r="F212" s="15"/>
      <c r="G212" s="15"/>
      <c r="H212" s="15"/>
      <c r="I212" s="15"/>
      <c r="J212" s="15"/>
      <c r="K212" s="15"/>
      <c r="L212" s="15"/>
      <c r="M212" s="15"/>
      <c r="N212" s="15"/>
      <c r="O212" s="15"/>
    </row>
    <row r="213" spans="1:15" s="6" customFormat="1" ht="40.5" customHeight="1" thickBot="1">
      <c r="A213" s="29" t="s">
        <v>73</v>
      </c>
      <c r="B213" s="30" t="s">
        <v>28</v>
      </c>
      <c r="C213" s="31"/>
      <c r="D213" s="30"/>
      <c r="E213" s="30"/>
      <c r="F213" s="30"/>
      <c r="G213" s="30"/>
      <c r="H213" s="30"/>
      <c r="I213" s="30"/>
      <c r="J213" s="30"/>
      <c r="K213" s="30"/>
      <c r="L213" s="30">
        <v>78</v>
      </c>
      <c r="M213" s="30">
        <v>114</v>
      </c>
      <c r="N213" s="30"/>
      <c r="O213" s="31" t="s">
        <v>314</v>
      </c>
    </row>
    <row r="214" spans="1:15" ht="19.5" thickBot="1">
      <c r="A214" s="92" t="s">
        <v>9</v>
      </c>
      <c r="B214" s="82"/>
      <c r="C214" s="82"/>
      <c r="D214" s="82"/>
      <c r="E214" s="82"/>
      <c r="F214" s="82"/>
      <c r="G214" s="82"/>
      <c r="H214" s="82"/>
      <c r="I214" s="82"/>
      <c r="J214" s="82"/>
      <c r="K214" s="82"/>
      <c r="L214" s="82"/>
      <c r="M214" s="82"/>
      <c r="N214" s="82"/>
      <c r="O214" s="83"/>
    </row>
    <row r="215" spans="1:15" ht="112.5">
      <c r="A215" s="72" t="s">
        <v>34</v>
      </c>
      <c r="B215" s="12" t="s">
        <v>28</v>
      </c>
      <c r="C215" s="12" t="s">
        <v>177</v>
      </c>
      <c r="D215" s="12" t="s">
        <v>177</v>
      </c>
      <c r="E215" s="12">
        <v>36</v>
      </c>
      <c r="F215" s="12">
        <v>36</v>
      </c>
      <c r="G215" s="73"/>
      <c r="H215" s="73"/>
      <c r="I215" s="73"/>
      <c r="J215" s="73"/>
      <c r="K215" s="73"/>
      <c r="L215" s="73"/>
      <c r="M215" s="73"/>
      <c r="N215" s="73"/>
      <c r="O215" s="73"/>
    </row>
    <row r="216" spans="1:15" ht="75">
      <c r="A216" s="40" t="s">
        <v>423</v>
      </c>
      <c r="B216" s="2" t="s">
        <v>35</v>
      </c>
      <c r="C216" s="2" t="s">
        <v>178</v>
      </c>
      <c r="D216" s="2" t="s">
        <v>178</v>
      </c>
      <c r="E216" s="2">
        <v>36</v>
      </c>
      <c r="F216" s="2">
        <v>36</v>
      </c>
      <c r="G216" s="35"/>
      <c r="H216" s="35"/>
      <c r="I216" s="35"/>
      <c r="J216" s="35"/>
      <c r="K216" s="35"/>
      <c r="L216" s="35"/>
      <c r="M216" s="35"/>
      <c r="N216" s="35"/>
      <c r="O216" s="35"/>
    </row>
    <row r="217" spans="1:15" ht="93.75">
      <c r="A217" s="40" t="s">
        <v>422</v>
      </c>
      <c r="B217" s="2" t="s">
        <v>179</v>
      </c>
      <c r="C217" s="2" t="s">
        <v>178</v>
      </c>
      <c r="D217" s="2" t="s">
        <v>178</v>
      </c>
      <c r="E217" s="2">
        <v>36</v>
      </c>
      <c r="F217" s="2">
        <v>36</v>
      </c>
      <c r="G217" s="35"/>
      <c r="H217" s="35"/>
      <c r="I217" s="35"/>
      <c r="J217" s="35"/>
      <c r="K217" s="35"/>
      <c r="L217" s="35"/>
      <c r="M217" s="35"/>
      <c r="N217" s="35"/>
      <c r="O217" s="35"/>
    </row>
    <row r="218" spans="1:15" ht="94.5" customHeight="1">
      <c r="A218" s="40" t="s">
        <v>424</v>
      </c>
      <c r="B218" s="2" t="s">
        <v>179</v>
      </c>
      <c r="C218" s="2" t="s">
        <v>180</v>
      </c>
      <c r="D218" s="2" t="s">
        <v>180</v>
      </c>
      <c r="E218" s="2">
        <v>2</v>
      </c>
      <c r="F218" s="2">
        <v>2</v>
      </c>
      <c r="G218" s="35"/>
      <c r="H218" s="35"/>
      <c r="I218" s="35"/>
      <c r="J218" s="35"/>
      <c r="K218" s="35"/>
      <c r="L218" s="35"/>
      <c r="M218" s="35"/>
      <c r="N218" s="35"/>
      <c r="O218" s="35"/>
    </row>
    <row r="219" spans="1:15" ht="101.25" customHeight="1">
      <c r="A219" s="40" t="s">
        <v>36</v>
      </c>
      <c r="B219" s="2" t="s">
        <v>28</v>
      </c>
      <c r="C219" s="2" t="s">
        <v>37</v>
      </c>
      <c r="D219" s="2" t="s">
        <v>37</v>
      </c>
      <c r="E219" s="2">
        <v>10</v>
      </c>
      <c r="F219" s="2">
        <v>11</v>
      </c>
      <c r="G219" s="35"/>
      <c r="H219" s="35"/>
      <c r="I219" s="35"/>
      <c r="J219" s="35"/>
      <c r="K219" s="35"/>
      <c r="L219" s="35"/>
      <c r="M219" s="35"/>
      <c r="N219" s="35"/>
      <c r="O219" s="35"/>
    </row>
    <row r="220" spans="1:15" ht="76.5" customHeight="1">
      <c r="A220" s="40" t="s">
        <v>421</v>
      </c>
      <c r="B220" s="2" t="s">
        <v>28</v>
      </c>
      <c r="C220" s="2" t="s">
        <v>26</v>
      </c>
      <c r="D220" s="2" t="s">
        <v>26</v>
      </c>
      <c r="E220" s="2">
        <v>586</v>
      </c>
      <c r="F220" s="2">
        <v>586</v>
      </c>
      <c r="G220" s="35"/>
      <c r="H220" s="35"/>
      <c r="I220" s="35"/>
      <c r="J220" s="35"/>
      <c r="K220" s="35"/>
      <c r="L220" s="35"/>
      <c r="M220" s="35"/>
      <c r="N220" s="35"/>
      <c r="O220" s="35"/>
    </row>
    <row r="221" spans="1:15" ht="56.25">
      <c r="A221" s="40" t="s">
        <v>38</v>
      </c>
      <c r="B221" s="2" t="s">
        <v>28</v>
      </c>
      <c r="C221" s="2" t="s">
        <v>178</v>
      </c>
      <c r="D221" s="2" t="s">
        <v>178</v>
      </c>
      <c r="E221" s="2">
        <v>23350</v>
      </c>
      <c r="F221" s="2">
        <v>23350</v>
      </c>
      <c r="G221" s="35"/>
      <c r="H221" s="35"/>
      <c r="I221" s="35"/>
      <c r="J221" s="35"/>
      <c r="K221" s="35"/>
      <c r="L221" s="35"/>
      <c r="M221" s="35"/>
      <c r="N221" s="35"/>
      <c r="O221" s="35"/>
    </row>
    <row r="222" spans="1:15" ht="37.5">
      <c r="A222" s="40" t="s">
        <v>39</v>
      </c>
      <c r="B222" s="2" t="s">
        <v>28</v>
      </c>
      <c r="C222" s="2" t="s">
        <v>27</v>
      </c>
      <c r="D222" s="2" t="s">
        <v>27</v>
      </c>
      <c r="E222" s="2">
        <v>1523</v>
      </c>
      <c r="F222" s="2">
        <v>1523</v>
      </c>
      <c r="G222" s="35"/>
      <c r="H222" s="35"/>
      <c r="I222" s="35"/>
      <c r="J222" s="35"/>
      <c r="K222" s="35"/>
      <c r="L222" s="35"/>
      <c r="M222" s="35"/>
      <c r="N222" s="35"/>
      <c r="O222" s="35"/>
    </row>
    <row r="223" spans="1:15" ht="78.75" customHeight="1">
      <c r="A223" s="40" t="s">
        <v>420</v>
      </c>
      <c r="B223" s="2" t="s">
        <v>28</v>
      </c>
      <c r="C223" s="2" t="s">
        <v>178</v>
      </c>
      <c r="D223" s="2" t="s">
        <v>178</v>
      </c>
      <c r="E223" s="2">
        <v>18658</v>
      </c>
      <c r="F223" s="2">
        <v>18658</v>
      </c>
      <c r="G223" s="35"/>
      <c r="H223" s="35"/>
      <c r="I223" s="35"/>
      <c r="J223" s="35"/>
      <c r="K223" s="35"/>
      <c r="L223" s="35"/>
      <c r="M223" s="35"/>
      <c r="N223" s="35"/>
      <c r="O223" s="35"/>
    </row>
    <row r="224" spans="1:15" ht="112.5">
      <c r="A224" s="40" t="s">
        <v>40</v>
      </c>
      <c r="B224" s="2" t="s">
        <v>179</v>
      </c>
      <c r="C224" s="2" t="s">
        <v>178</v>
      </c>
      <c r="D224" s="2" t="s">
        <v>178</v>
      </c>
      <c r="E224" s="2">
        <v>37</v>
      </c>
      <c r="F224" s="2">
        <v>37</v>
      </c>
      <c r="G224" s="35"/>
      <c r="H224" s="35"/>
      <c r="I224" s="35"/>
      <c r="J224" s="35"/>
      <c r="K224" s="35"/>
      <c r="L224" s="35"/>
      <c r="M224" s="35"/>
      <c r="N224" s="35"/>
      <c r="O224" s="35"/>
    </row>
    <row r="225" spans="1:15" ht="81" customHeight="1">
      <c r="A225" s="40" t="s">
        <v>500</v>
      </c>
      <c r="B225" s="2" t="s">
        <v>28</v>
      </c>
      <c r="C225" s="2" t="s">
        <v>178</v>
      </c>
      <c r="D225" s="2" t="s">
        <v>178</v>
      </c>
      <c r="E225" s="2">
        <v>11771</v>
      </c>
      <c r="F225" s="2">
        <v>11771</v>
      </c>
      <c r="G225" s="35"/>
      <c r="H225" s="35"/>
      <c r="I225" s="35"/>
      <c r="J225" s="35"/>
      <c r="K225" s="35"/>
      <c r="L225" s="35"/>
      <c r="M225" s="35"/>
      <c r="N225" s="35"/>
      <c r="O225" s="35"/>
    </row>
    <row r="226" spans="1:15" ht="59.25" customHeight="1">
      <c r="A226" s="40" t="s">
        <v>41</v>
      </c>
      <c r="B226" s="2" t="s">
        <v>179</v>
      </c>
      <c r="C226" s="2" t="s">
        <v>178</v>
      </c>
      <c r="D226" s="2" t="s">
        <v>178</v>
      </c>
      <c r="E226" s="2">
        <v>3343</v>
      </c>
      <c r="F226" s="2">
        <v>3343</v>
      </c>
      <c r="G226" s="35"/>
      <c r="H226" s="35"/>
      <c r="I226" s="35"/>
      <c r="J226" s="35"/>
      <c r="K226" s="35"/>
      <c r="L226" s="35"/>
      <c r="M226" s="35"/>
      <c r="N226" s="35"/>
      <c r="O226" s="35"/>
    </row>
    <row r="227" spans="1:15" ht="56.25">
      <c r="A227" s="40" t="s">
        <v>42</v>
      </c>
      <c r="B227" s="2" t="s">
        <v>28</v>
      </c>
      <c r="C227" s="2" t="s">
        <v>178</v>
      </c>
      <c r="D227" s="2" t="s">
        <v>178</v>
      </c>
      <c r="E227" s="2">
        <v>1178</v>
      </c>
      <c r="F227" s="2">
        <v>1178</v>
      </c>
      <c r="G227" s="35"/>
      <c r="H227" s="35"/>
      <c r="I227" s="35"/>
      <c r="J227" s="35"/>
      <c r="K227" s="35"/>
      <c r="L227" s="35"/>
      <c r="M227" s="35"/>
      <c r="N227" s="35"/>
      <c r="O227" s="35"/>
    </row>
    <row r="228" spans="1:15" ht="37.5">
      <c r="A228" s="40" t="s">
        <v>480</v>
      </c>
      <c r="B228" s="2" t="s">
        <v>28</v>
      </c>
      <c r="C228" s="2" t="s">
        <v>178</v>
      </c>
      <c r="D228" s="2" t="s">
        <v>178</v>
      </c>
      <c r="E228" s="2">
        <v>1602</v>
      </c>
      <c r="F228" s="2">
        <v>1602</v>
      </c>
      <c r="G228" s="35"/>
      <c r="H228" s="35"/>
      <c r="I228" s="35"/>
      <c r="J228" s="35"/>
      <c r="K228" s="35"/>
      <c r="L228" s="35"/>
      <c r="M228" s="35"/>
      <c r="N228" s="35"/>
      <c r="O228" s="35"/>
    </row>
    <row r="229" spans="1:15" ht="44.25" customHeight="1">
      <c r="A229" s="40" t="s">
        <v>479</v>
      </c>
      <c r="B229" s="2" t="s">
        <v>28</v>
      </c>
      <c r="C229" s="2" t="s">
        <v>178</v>
      </c>
      <c r="D229" s="2" t="s">
        <v>178</v>
      </c>
      <c r="E229" s="2">
        <v>2035</v>
      </c>
      <c r="F229" s="2">
        <v>2035</v>
      </c>
      <c r="G229" s="35"/>
      <c r="H229" s="35"/>
      <c r="I229" s="35"/>
      <c r="J229" s="35"/>
      <c r="K229" s="35"/>
      <c r="L229" s="35"/>
      <c r="M229" s="35"/>
      <c r="N229" s="35"/>
      <c r="O229" s="35"/>
    </row>
    <row r="230" spans="1:15" ht="61.5" customHeight="1">
      <c r="A230" s="40" t="s">
        <v>443</v>
      </c>
      <c r="B230" s="2" t="s">
        <v>28</v>
      </c>
      <c r="C230" s="2" t="s">
        <v>178</v>
      </c>
      <c r="D230" s="2" t="s">
        <v>178</v>
      </c>
      <c r="E230" s="2">
        <v>11872</v>
      </c>
      <c r="F230" s="2">
        <v>11872</v>
      </c>
      <c r="G230" s="35"/>
      <c r="H230" s="35"/>
      <c r="I230" s="35"/>
      <c r="J230" s="35"/>
      <c r="K230" s="35"/>
      <c r="L230" s="35"/>
      <c r="M230" s="35"/>
      <c r="N230" s="35"/>
      <c r="O230" s="35"/>
    </row>
    <row r="231" spans="1:15" ht="112.5">
      <c r="A231" s="40" t="s">
        <v>496</v>
      </c>
      <c r="B231" s="2" t="s">
        <v>28</v>
      </c>
      <c r="C231" s="2" t="s">
        <v>178</v>
      </c>
      <c r="D231" s="2" t="s">
        <v>178</v>
      </c>
      <c r="E231" s="2">
        <v>2087</v>
      </c>
      <c r="F231" s="2">
        <v>2087</v>
      </c>
      <c r="G231" s="35"/>
      <c r="H231" s="35"/>
      <c r="I231" s="35"/>
      <c r="J231" s="35"/>
      <c r="K231" s="35"/>
      <c r="L231" s="35"/>
      <c r="M231" s="35"/>
      <c r="N231" s="35"/>
      <c r="O231" s="35"/>
    </row>
    <row r="232" spans="1:15" ht="117.75" customHeight="1">
      <c r="A232" s="40" t="s">
        <v>497</v>
      </c>
      <c r="B232" s="2" t="s">
        <v>28</v>
      </c>
      <c r="C232" s="2" t="s">
        <v>178</v>
      </c>
      <c r="D232" s="2" t="s">
        <v>178</v>
      </c>
      <c r="E232" s="2">
        <v>285</v>
      </c>
      <c r="F232" s="2">
        <v>285</v>
      </c>
      <c r="G232" s="14" t="s">
        <v>181</v>
      </c>
      <c r="H232" s="35"/>
      <c r="I232" s="35"/>
      <c r="J232" s="35"/>
      <c r="K232" s="35"/>
      <c r="L232" s="35"/>
      <c r="M232" s="35"/>
      <c r="N232" s="35"/>
      <c r="O232" s="35"/>
    </row>
    <row r="233" spans="1:15" ht="174" customHeight="1">
      <c r="A233" s="40" t="s">
        <v>495</v>
      </c>
      <c r="B233" s="2" t="s">
        <v>43</v>
      </c>
      <c r="C233" s="2" t="s">
        <v>25</v>
      </c>
      <c r="D233" s="2" t="s">
        <v>25</v>
      </c>
      <c r="E233" s="2">
        <v>78</v>
      </c>
      <c r="F233" s="2">
        <v>78</v>
      </c>
      <c r="G233" s="35"/>
      <c r="H233" s="35"/>
      <c r="I233" s="35"/>
      <c r="J233" s="35"/>
      <c r="K233" s="35"/>
      <c r="L233" s="35"/>
      <c r="M233" s="35"/>
      <c r="N233" s="35"/>
      <c r="O233" s="35"/>
    </row>
    <row r="234" spans="1:15" ht="59.25" customHeight="1">
      <c r="A234" s="40" t="s">
        <v>419</v>
      </c>
      <c r="B234" s="2" t="s">
        <v>28</v>
      </c>
      <c r="C234" s="2" t="s">
        <v>178</v>
      </c>
      <c r="D234" s="2" t="s">
        <v>178</v>
      </c>
      <c r="E234" s="2">
        <v>264</v>
      </c>
      <c r="F234" s="2">
        <v>264</v>
      </c>
      <c r="G234" s="35"/>
      <c r="H234" s="35"/>
      <c r="I234" s="35"/>
      <c r="J234" s="35"/>
      <c r="K234" s="35"/>
      <c r="L234" s="35"/>
      <c r="M234" s="35"/>
      <c r="N234" s="35"/>
      <c r="O234" s="35"/>
    </row>
    <row r="235" spans="1:15" ht="93.75">
      <c r="A235" s="40" t="s">
        <v>44</v>
      </c>
      <c r="B235" s="2" t="s">
        <v>28</v>
      </c>
      <c r="C235" s="2" t="s">
        <v>178</v>
      </c>
      <c r="D235" s="2" t="s">
        <v>178</v>
      </c>
      <c r="E235" s="2">
        <v>762</v>
      </c>
      <c r="F235" s="2">
        <v>762</v>
      </c>
      <c r="G235" s="35"/>
      <c r="H235" s="35"/>
      <c r="I235" s="35"/>
      <c r="J235" s="35"/>
      <c r="K235" s="35"/>
      <c r="L235" s="35"/>
      <c r="M235" s="35"/>
      <c r="N235" s="35"/>
      <c r="O235" s="35"/>
    </row>
    <row r="236" spans="1:15" ht="93.75" customHeight="1">
      <c r="A236" s="40" t="s">
        <v>182</v>
      </c>
      <c r="B236" s="2" t="s">
        <v>28</v>
      </c>
      <c r="C236" s="2" t="s">
        <v>24</v>
      </c>
      <c r="D236" s="2" t="s">
        <v>24</v>
      </c>
      <c r="E236" s="2">
        <v>968</v>
      </c>
      <c r="F236" s="2">
        <v>968</v>
      </c>
      <c r="G236" s="35"/>
      <c r="H236" s="35"/>
      <c r="I236" s="35"/>
      <c r="J236" s="35"/>
      <c r="K236" s="35"/>
      <c r="L236" s="35"/>
      <c r="M236" s="35"/>
      <c r="N236" s="35"/>
      <c r="O236" s="35"/>
    </row>
    <row r="237" spans="1:15" ht="37.5" customHeight="1">
      <c r="A237" s="40" t="s">
        <v>498</v>
      </c>
      <c r="B237" s="2" t="s">
        <v>43</v>
      </c>
      <c r="C237" s="2" t="s">
        <v>178</v>
      </c>
      <c r="D237" s="2" t="s">
        <v>178</v>
      </c>
      <c r="E237" s="2">
        <v>365</v>
      </c>
      <c r="F237" s="2">
        <v>365</v>
      </c>
      <c r="G237" s="35"/>
      <c r="H237" s="35"/>
      <c r="I237" s="35"/>
      <c r="J237" s="35"/>
      <c r="K237" s="35"/>
      <c r="L237" s="35"/>
      <c r="M237" s="35"/>
      <c r="N237" s="35"/>
      <c r="O237" s="35"/>
    </row>
    <row r="238" spans="1:15" ht="54" customHeight="1">
      <c r="A238" s="40" t="s">
        <v>45</v>
      </c>
      <c r="B238" s="2" t="s">
        <v>43</v>
      </c>
      <c r="C238" s="2" t="s">
        <v>178</v>
      </c>
      <c r="D238" s="2" t="s">
        <v>178</v>
      </c>
      <c r="E238" s="2">
        <v>1834</v>
      </c>
      <c r="F238" s="2">
        <v>1834</v>
      </c>
      <c r="G238" s="35"/>
      <c r="H238" s="35"/>
      <c r="I238" s="35"/>
      <c r="J238" s="35"/>
      <c r="K238" s="35"/>
      <c r="L238" s="35"/>
      <c r="M238" s="35"/>
      <c r="N238" s="35"/>
      <c r="O238" s="35"/>
    </row>
    <row r="239" spans="1:15" ht="45" customHeight="1">
      <c r="A239" s="40" t="s">
        <v>46</v>
      </c>
      <c r="B239" s="2" t="s">
        <v>179</v>
      </c>
      <c r="C239" s="2" t="s">
        <v>25</v>
      </c>
      <c r="D239" s="2" t="s">
        <v>25</v>
      </c>
      <c r="E239" s="2">
        <v>259</v>
      </c>
      <c r="F239" s="2">
        <v>259</v>
      </c>
      <c r="G239" s="35"/>
      <c r="H239" s="35"/>
      <c r="I239" s="35"/>
      <c r="J239" s="35"/>
      <c r="K239" s="35"/>
      <c r="L239" s="35"/>
      <c r="M239" s="35"/>
      <c r="N239" s="35"/>
      <c r="O239" s="35"/>
    </row>
    <row r="240" spans="1:15" ht="36" customHeight="1">
      <c r="A240" s="40" t="s">
        <v>47</v>
      </c>
      <c r="B240" s="2" t="s">
        <v>35</v>
      </c>
      <c r="C240" s="2" t="s">
        <v>178</v>
      </c>
      <c r="D240" s="2" t="s">
        <v>178</v>
      </c>
      <c r="E240" s="2">
        <v>9</v>
      </c>
      <c r="F240" s="2">
        <v>9</v>
      </c>
      <c r="G240" s="35"/>
      <c r="H240" s="35"/>
      <c r="I240" s="35"/>
      <c r="J240" s="35"/>
      <c r="K240" s="35"/>
      <c r="L240" s="35"/>
      <c r="M240" s="35"/>
      <c r="N240" s="35"/>
      <c r="O240" s="35"/>
    </row>
    <row r="241" spans="1:15" ht="57" customHeight="1">
      <c r="A241" s="40" t="s">
        <v>499</v>
      </c>
      <c r="B241" s="2" t="s">
        <v>28</v>
      </c>
      <c r="C241" s="2" t="s">
        <v>48</v>
      </c>
      <c r="D241" s="2" t="s">
        <v>49</v>
      </c>
      <c r="E241" s="2">
        <v>86</v>
      </c>
      <c r="F241" s="2">
        <v>86</v>
      </c>
      <c r="G241" s="35"/>
      <c r="H241" s="35"/>
      <c r="I241" s="35"/>
      <c r="J241" s="35"/>
      <c r="K241" s="35"/>
      <c r="L241" s="35"/>
      <c r="M241" s="35"/>
      <c r="N241" s="35"/>
      <c r="O241" s="35"/>
    </row>
    <row r="242" spans="1:15" ht="41.25" customHeight="1" thickBot="1">
      <c r="A242" s="40" t="s">
        <v>50</v>
      </c>
      <c r="B242" s="2" t="s">
        <v>51</v>
      </c>
      <c r="C242" s="2" t="s">
        <v>178</v>
      </c>
      <c r="D242" s="2" t="s">
        <v>178</v>
      </c>
      <c r="E242" s="2">
        <v>154</v>
      </c>
      <c r="F242" s="2">
        <v>154</v>
      </c>
      <c r="G242" s="35"/>
      <c r="H242" s="35"/>
      <c r="I242" s="35"/>
      <c r="J242" s="35"/>
      <c r="K242" s="35"/>
      <c r="L242" s="35"/>
      <c r="M242" s="35"/>
      <c r="N242" s="35"/>
      <c r="O242" s="35"/>
    </row>
    <row r="243" spans="1:15" ht="19.5" thickBot="1">
      <c r="A243" s="93" t="s">
        <v>13</v>
      </c>
      <c r="B243" s="94"/>
      <c r="C243" s="94"/>
      <c r="D243" s="94"/>
      <c r="E243" s="94"/>
      <c r="F243" s="94"/>
      <c r="G243" s="94"/>
      <c r="H243" s="94"/>
      <c r="I243" s="94"/>
      <c r="J243" s="94"/>
      <c r="K243" s="94"/>
      <c r="L243" s="94"/>
      <c r="M243" s="94"/>
      <c r="N243" s="94"/>
      <c r="O243" s="95"/>
    </row>
    <row r="244" spans="1:15" ht="45.75" customHeight="1">
      <c r="A244" s="74" t="s">
        <v>172</v>
      </c>
      <c r="B244" s="75" t="s">
        <v>28</v>
      </c>
      <c r="C244" s="76" t="s">
        <v>481</v>
      </c>
      <c r="D244" s="76" t="s">
        <v>175</v>
      </c>
      <c r="E244" s="75">
        <v>45</v>
      </c>
      <c r="F244" s="75">
        <v>45</v>
      </c>
      <c r="G244" s="75"/>
      <c r="H244" s="75"/>
      <c r="I244" s="75"/>
      <c r="J244" s="75"/>
      <c r="K244" s="75"/>
      <c r="L244" s="75"/>
      <c r="M244" s="75"/>
      <c r="N244" s="75"/>
      <c r="O244" s="75"/>
    </row>
    <row r="245" spans="1:15" ht="56.25">
      <c r="A245" s="74" t="s">
        <v>173</v>
      </c>
      <c r="B245" s="75" t="s">
        <v>28</v>
      </c>
      <c r="C245" s="77">
        <v>45566</v>
      </c>
      <c r="D245" s="77">
        <v>45566</v>
      </c>
      <c r="E245" s="12">
        <v>37</v>
      </c>
      <c r="F245" s="12">
        <v>37</v>
      </c>
      <c r="G245" s="12"/>
      <c r="H245" s="12"/>
      <c r="I245" s="12"/>
      <c r="J245" s="12"/>
      <c r="K245" s="12"/>
      <c r="L245" s="12"/>
      <c r="M245" s="12"/>
      <c r="N245" s="12"/>
      <c r="O245" s="12"/>
    </row>
    <row r="246" spans="1:15" ht="57" thickBot="1">
      <c r="A246" s="23" t="s">
        <v>174</v>
      </c>
      <c r="B246" s="75" t="s">
        <v>28</v>
      </c>
      <c r="C246" s="71" t="s">
        <v>482</v>
      </c>
      <c r="D246" s="71" t="s">
        <v>176</v>
      </c>
      <c r="E246" s="12">
        <v>78</v>
      </c>
      <c r="F246" s="12">
        <v>78</v>
      </c>
      <c r="G246" s="12"/>
      <c r="H246" s="12"/>
      <c r="I246" s="12"/>
      <c r="J246" s="12"/>
      <c r="K246" s="12"/>
      <c r="L246" s="12"/>
      <c r="M246" s="12"/>
      <c r="N246" s="12"/>
      <c r="O246" s="12"/>
    </row>
    <row r="247" spans="1:15" ht="21.75" customHeight="1" thickBot="1">
      <c r="A247" s="92" t="s">
        <v>77</v>
      </c>
      <c r="B247" s="82"/>
      <c r="C247" s="82"/>
      <c r="D247" s="82"/>
      <c r="E247" s="82"/>
      <c r="F247" s="82"/>
      <c r="G247" s="82"/>
      <c r="H247" s="82"/>
      <c r="I247" s="82"/>
      <c r="J247" s="82"/>
      <c r="K247" s="82"/>
      <c r="L247" s="82"/>
      <c r="M247" s="82"/>
      <c r="N247" s="82"/>
      <c r="O247" s="83"/>
    </row>
    <row r="248" spans="1:15" ht="96.75" customHeight="1">
      <c r="A248" s="23" t="s">
        <v>52</v>
      </c>
      <c r="B248" s="24" t="s">
        <v>28</v>
      </c>
      <c r="C248" s="24" t="s">
        <v>53</v>
      </c>
      <c r="D248" s="24" t="s">
        <v>53</v>
      </c>
      <c r="E248" s="24">
        <v>33</v>
      </c>
      <c r="F248" s="24">
        <v>33</v>
      </c>
      <c r="G248" s="24" t="s">
        <v>54</v>
      </c>
      <c r="H248" s="24"/>
      <c r="I248" s="24"/>
      <c r="J248" s="24"/>
      <c r="K248" s="24"/>
      <c r="L248" s="24"/>
      <c r="M248" s="24"/>
      <c r="N248" s="24"/>
      <c r="O248" s="24"/>
    </row>
    <row r="249" spans="1:15" ht="80.25" customHeight="1" thickBot="1">
      <c r="A249" s="23" t="s">
        <v>67</v>
      </c>
      <c r="B249" s="24" t="s">
        <v>28</v>
      </c>
      <c r="C249" s="24" t="s">
        <v>53</v>
      </c>
      <c r="D249" s="24" t="s">
        <v>53</v>
      </c>
      <c r="E249" s="24">
        <v>31</v>
      </c>
      <c r="F249" s="24">
        <v>21</v>
      </c>
      <c r="G249" s="24" t="s">
        <v>55</v>
      </c>
      <c r="H249" s="24"/>
      <c r="I249" s="24"/>
      <c r="J249" s="24"/>
      <c r="K249" s="24"/>
      <c r="L249" s="24"/>
      <c r="M249" s="24"/>
      <c r="N249" s="24"/>
      <c r="O249" s="24"/>
    </row>
    <row r="250" spans="1:15" ht="21" customHeight="1" thickBot="1">
      <c r="A250" s="82" t="s">
        <v>78</v>
      </c>
      <c r="B250" s="82"/>
      <c r="C250" s="82"/>
      <c r="D250" s="82"/>
      <c r="E250" s="82"/>
      <c r="F250" s="82"/>
      <c r="G250" s="82"/>
      <c r="H250" s="82"/>
      <c r="I250" s="82"/>
      <c r="J250" s="82"/>
      <c r="K250" s="82"/>
      <c r="L250" s="82"/>
      <c r="M250" s="82"/>
      <c r="N250" s="82"/>
      <c r="O250" s="83"/>
    </row>
    <row r="251" spans="1:15" ht="31.5" customHeight="1">
      <c r="A251" s="33" t="s">
        <v>501</v>
      </c>
      <c r="B251" s="12" t="s">
        <v>28</v>
      </c>
      <c r="C251" s="67" t="s">
        <v>216</v>
      </c>
      <c r="D251" s="67" t="s">
        <v>217</v>
      </c>
      <c r="E251" s="2">
        <v>20</v>
      </c>
      <c r="F251" s="2">
        <v>35</v>
      </c>
      <c r="G251" s="35"/>
      <c r="H251" s="35"/>
      <c r="I251" s="35"/>
      <c r="J251" s="35"/>
      <c r="K251" s="35"/>
      <c r="L251" s="35"/>
      <c r="M251" s="35"/>
      <c r="N251" s="35"/>
      <c r="O251" s="35"/>
    </row>
    <row r="252" spans="1:15" ht="31.5" customHeight="1">
      <c r="A252" s="17" t="s">
        <v>23</v>
      </c>
      <c r="B252" s="12" t="s">
        <v>28</v>
      </c>
      <c r="C252" s="67" t="s">
        <v>450</v>
      </c>
      <c r="D252" s="67" t="s">
        <v>450</v>
      </c>
      <c r="E252" s="2">
        <v>300</v>
      </c>
      <c r="F252" s="2">
        <v>394</v>
      </c>
      <c r="G252" s="35"/>
      <c r="H252" s="35"/>
      <c r="I252" s="35"/>
      <c r="J252" s="35"/>
      <c r="K252" s="35"/>
      <c r="L252" s="35"/>
      <c r="M252" s="35"/>
      <c r="N252" s="35"/>
      <c r="O252" s="35"/>
    </row>
    <row r="253" spans="1:15" ht="42" customHeight="1">
      <c r="A253" s="40" t="s">
        <v>390</v>
      </c>
      <c r="B253" s="12" t="s">
        <v>28</v>
      </c>
      <c r="C253" s="67" t="s">
        <v>24</v>
      </c>
      <c r="D253" s="79">
        <v>45395</v>
      </c>
      <c r="E253" s="2">
        <v>200</v>
      </c>
      <c r="F253" s="2">
        <v>508</v>
      </c>
      <c r="G253" s="67" t="s">
        <v>467</v>
      </c>
      <c r="H253" s="35"/>
      <c r="I253" s="35"/>
      <c r="J253" s="35"/>
      <c r="K253" s="35"/>
      <c r="L253" s="35"/>
      <c r="M253" s="35"/>
      <c r="N253" s="35"/>
      <c r="O253" s="35"/>
    </row>
    <row r="254" spans="1:15">
      <c r="A254" s="16" t="s">
        <v>218</v>
      </c>
      <c r="B254" s="12" t="s">
        <v>28</v>
      </c>
      <c r="C254" s="67" t="s">
        <v>225</v>
      </c>
      <c r="D254" s="67" t="s">
        <v>225</v>
      </c>
      <c r="E254" s="2">
        <v>50</v>
      </c>
      <c r="F254" s="2">
        <v>108</v>
      </c>
      <c r="G254" s="35"/>
      <c r="H254" s="35"/>
      <c r="I254" s="35"/>
      <c r="J254" s="35"/>
      <c r="K254" s="35"/>
      <c r="L254" s="35"/>
      <c r="M254" s="35"/>
      <c r="N254" s="35"/>
      <c r="O254" s="35"/>
    </row>
    <row r="255" spans="1:15">
      <c r="A255" s="16" t="s">
        <v>219</v>
      </c>
      <c r="B255" s="12" t="s">
        <v>28</v>
      </c>
      <c r="C255" s="67" t="s">
        <v>225</v>
      </c>
      <c r="D255" s="67" t="s">
        <v>225</v>
      </c>
      <c r="E255" s="2">
        <v>50</v>
      </c>
      <c r="F255" s="2">
        <v>104</v>
      </c>
      <c r="G255" s="35"/>
      <c r="H255" s="35"/>
      <c r="I255" s="35"/>
      <c r="J255" s="35"/>
      <c r="K255" s="35"/>
      <c r="L255" s="35"/>
      <c r="M255" s="35"/>
      <c r="N255" s="35"/>
      <c r="O255" s="35"/>
    </row>
    <row r="256" spans="1:15" ht="25.5" customHeight="1">
      <c r="A256" s="16" t="s">
        <v>220</v>
      </c>
      <c r="B256" s="12" t="s">
        <v>28</v>
      </c>
      <c r="C256" s="67" t="s">
        <v>225</v>
      </c>
      <c r="D256" s="67" t="s">
        <v>225</v>
      </c>
      <c r="E256" s="2">
        <v>50</v>
      </c>
      <c r="F256" s="2">
        <v>112</v>
      </c>
      <c r="G256" s="35"/>
      <c r="H256" s="35"/>
      <c r="I256" s="35"/>
      <c r="J256" s="35"/>
      <c r="K256" s="35"/>
      <c r="L256" s="35"/>
      <c r="M256" s="35"/>
      <c r="N256" s="35"/>
      <c r="O256" s="35"/>
    </row>
    <row r="257" spans="1:16" ht="27" customHeight="1">
      <c r="A257" s="51" t="s">
        <v>502</v>
      </c>
      <c r="B257" s="12" t="s">
        <v>28</v>
      </c>
      <c r="C257" s="67" t="s">
        <v>24</v>
      </c>
      <c r="D257" s="79">
        <v>45400</v>
      </c>
      <c r="E257" s="2">
        <v>40</v>
      </c>
      <c r="F257" s="2">
        <v>212</v>
      </c>
      <c r="G257" s="35"/>
      <c r="H257" s="35"/>
      <c r="I257" s="35"/>
      <c r="J257" s="35"/>
      <c r="K257" s="35"/>
      <c r="L257" s="35"/>
      <c r="M257" s="35"/>
      <c r="N257" s="35"/>
      <c r="O257" s="35"/>
    </row>
    <row r="258" spans="1:16" ht="46.5" customHeight="1">
      <c r="A258" s="51" t="s">
        <v>221</v>
      </c>
      <c r="B258" s="12" t="s">
        <v>28</v>
      </c>
      <c r="C258" s="67" t="s">
        <v>225</v>
      </c>
      <c r="D258" s="67" t="s">
        <v>225</v>
      </c>
      <c r="E258" s="2">
        <v>50</v>
      </c>
      <c r="F258" s="2">
        <v>173</v>
      </c>
      <c r="G258" s="35"/>
      <c r="H258" s="35"/>
      <c r="I258" s="35"/>
      <c r="J258" s="35"/>
      <c r="K258" s="35"/>
      <c r="L258" s="35"/>
      <c r="M258" s="35"/>
      <c r="N258" s="35"/>
      <c r="O258" s="35"/>
    </row>
    <row r="259" spans="1:16" ht="93" customHeight="1">
      <c r="A259" s="51" t="s">
        <v>484</v>
      </c>
      <c r="B259" s="12" t="s">
        <v>28</v>
      </c>
      <c r="C259" s="67" t="s">
        <v>388</v>
      </c>
      <c r="D259" s="79">
        <v>45611</v>
      </c>
      <c r="E259" s="2">
        <v>80</v>
      </c>
      <c r="F259" s="2">
        <v>86</v>
      </c>
      <c r="G259" s="9" t="s">
        <v>451</v>
      </c>
      <c r="H259" s="35"/>
      <c r="I259" s="35"/>
      <c r="J259" s="35"/>
      <c r="K259" s="35"/>
      <c r="L259" s="35"/>
      <c r="M259" s="35"/>
      <c r="N259" s="35"/>
      <c r="O259" s="35"/>
    </row>
    <row r="260" spans="1:16" ht="46.5" customHeight="1">
      <c r="A260" s="51" t="s">
        <v>222</v>
      </c>
      <c r="B260" s="12" t="s">
        <v>28</v>
      </c>
      <c r="C260" s="67" t="s">
        <v>197</v>
      </c>
      <c r="D260" s="67" t="s">
        <v>197</v>
      </c>
      <c r="E260" s="2">
        <v>500</v>
      </c>
      <c r="F260" s="2">
        <v>736</v>
      </c>
      <c r="G260" s="9"/>
      <c r="H260" s="35"/>
      <c r="I260" s="35"/>
      <c r="J260" s="35"/>
      <c r="K260" s="35"/>
      <c r="L260" s="35"/>
      <c r="M260" s="35"/>
      <c r="N260" s="35"/>
      <c r="O260" s="35"/>
    </row>
    <row r="261" spans="1:16" ht="72" customHeight="1">
      <c r="A261" s="52" t="s">
        <v>223</v>
      </c>
      <c r="B261" s="12" t="s">
        <v>28</v>
      </c>
      <c r="C261" s="67" t="s">
        <v>389</v>
      </c>
      <c r="D261" s="25" t="s">
        <v>25</v>
      </c>
      <c r="E261" s="2">
        <v>200</v>
      </c>
      <c r="F261" s="2">
        <v>256</v>
      </c>
      <c r="G261" s="67" t="s">
        <v>224</v>
      </c>
      <c r="H261" s="35"/>
      <c r="I261" s="35"/>
      <c r="J261" s="35"/>
      <c r="K261" s="35"/>
      <c r="L261" s="35"/>
      <c r="M261" s="35"/>
      <c r="N261" s="35"/>
      <c r="O261" s="35"/>
    </row>
    <row r="262" spans="1:16" ht="53.25" customHeight="1" thickBot="1">
      <c r="A262" s="29" t="s">
        <v>73</v>
      </c>
      <c r="B262" s="30" t="s">
        <v>28</v>
      </c>
      <c r="C262" s="70"/>
      <c r="D262" s="69"/>
      <c r="E262" s="69"/>
      <c r="F262" s="69"/>
      <c r="G262" s="69"/>
      <c r="H262" s="69"/>
      <c r="I262" s="30">
        <v>271</v>
      </c>
      <c r="J262" s="69"/>
      <c r="K262" s="69"/>
      <c r="L262" s="30">
        <v>2</v>
      </c>
      <c r="M262" s="30"/>
      <c r="N262" s="35"/>
      <c r="O262" s="31" t="s">
        <v>80</v>
      </c>
    </row>
    <row r="263" spans="1:16" ht="21.75" customHeight="1" thickBot="1">
      <c r="A263" s="92" t="s">
        <v>22</v>
      </c>
      <c r="B263" s="82"/>
      <c r="C263" s="82"/>
      <c r="D263" s="82"/>
      <c r="E263" s="82"/>
      <c r="F263" s="82"/>
      <c r="G263" s="82"/>
      <c r="H263" s="82"/>
      <c r="I263" s="82"/>
      <c r="J263" s="82"/>
      <c r="K263" s="82"/>
      <c r="L263" s="82"/>
      <c r="M263" s="82"/>
      <c r="N263" s="82"/>
      <c r="O263" s="83"/>
    </row>
    <row r="264" spans="1:16" ht="38.25" customHeight="1">
      <c r="A264" s="78" t="s">
        <v>452</v>
      </c>
      <c r="B264" s="12" t="s">
        <v>28</v>
      </c>
      <c r="C264" s="77">
        <v>45377</v>
      </c>
      <c r="D264" s="71" t="s">
        <v>169</v>
      </c>
      <c r="E264" s="12">
        <v>50</v>
      </c>
      <c r="F264" s="12">
        <v>156</v>
      </c>
      <c r="G264" s="73"/>
      <c r="H264" s="73"/>
      <c r="I264" s="73"/>
      <c r="J264" s="73"/>
      <c r="K264" s="73"/>
      <c r="L264" s="73"/>
      <c r="M264" s="73"/>
      <c r="N264" s="73"/>
      <c r="O264" s="73"/>
    </row>
    <row r="265" spans="1:16" ht="36.75" customHeight="1">
      <c r="A265" s="53" t="s">
        <v>56</v>
      </c>
      <c r="B265" s="12" t="s">
        <v>28</v>
      </c>
      <c r="C265" s="67" t="s">
        <v>225</v>
      </c>
      <c r="D265" s="67" t="s">
        <v>225</v>
      </c>
      <c r="E265" s="36">
        <v>1000</v>
      </c>
      <c r="F265" s="36">
        <v>958</v>
      </c>
      <c r="G265" s="35"/>
      <c r="H265" s="35"/>
      <c r="I265" s="35"/>
      <c r="J265" s="35"/>
      <c r="K265" s="35"/>
      <c r="L265" s="35"/>
      <c r="M265" s="35"/>
      <c r="N265" s="35"/>
      <c r="O265" s="35"/>
    </row>
    <row r="266" spans="1:16" ht="54" customHeight="1">
      <c r="A266" s="54" t="s">
        <v>349</v>
      </c>
      <c r="B266" s="12" t="s">
        <v>28</v>
      </c>
      <c r="C266" s="9" t="s">
        <v>170</v>
      </c>
      <c r="D266" s="9" t="s">
        <v>170</v>
      </c>
      <c r="E266" s="2">
        <v>600</v>
      </c>
      <c r="F266" s="2">
        <v>710</v>
      </c>
      <c r="G266" s="35"/>
      <c r="H266" s="35"/>
      <c r="I266" s="35"/>
      <c r="J266" s="35"/>
      <c r="K266" s="35"/>
      <c r="L266" s="35"/>
      <c r="M266" s="35"/>
      <c r="N266" s="35"/>
      <c r="O266" s="35"/>
    </row>
    <row r="267" spans="1:16" ht="54" customHeight="1">
      <c r="A267" s="54" t="s">
        <v>348</v>
      </c>
      <c r="B267" s="12" t="s">
        <v>28</v>
      </c>
      <c r="C267" s="9" t="s">
        <v>171</v>
      </c>
      <c r="D267" s="9" t="s">
        <v>171</v>
      </c>
      <c r="E267" s="2">
        <v>600</v>
      </c>
      <c r="F267" s="2">
        <v>715</v>
      </c>
      <c r="G267" s="35"/>
      <c r="H267" s="35"/>
      <c r="I267" s="35"/>
      <c r="J267" s="35"/>
      <c r="K267" s="35"/>
      <c r="L267" s="35"/>
      <c r="M267" s="35"/>
      <c r="N267" s="35"/>
      <c r="O267" s="35"/>
    </row>
    <row r="268" spans="1:16" ht="37.5" customHeight="1">
      <c r="A268" s="80" t="s">
        <v>23</v>
      </c>
      <c r="B268" s="30" t="s">
        <v>28</v>
      </c>
      <c r="C268" s="11" t="s">
        <v>483</v>
      </c>
      <c r="D268" s="25" t="s">
        <v>448</v>
      </c>
      <c r="E268" s="11">
        <v>100</v>
      </c>
      <c r="F268" s="2">
        <v>242</v>
      </c>
      <c r="G268" s="35"/>
      <c r="H268" s="35"/>
      <c r="I268" s="35"/>
      <c r="J268" s="35"/>
      <c r="K268" s="35"/>
      <c r="L268" s="35"/>
      <c r="M268" s="35"/>
      <c r="N268" s="35"/>
      <c r="O268" s="35"/>
    </row>
    <row r="269" spans="1:16" ht="39" customHeight="1">
      <c r="A269" s="54" t="s">
        <v>183</v>
      </c>
      <c r="B269" s="12" t="s">
        <v>28</v>
      </c>
      <c r="C269" s="67" t="s">
        <v>225</v>
      </c>
      <c r="D269" s="67" t="s">
        <v>225</v>
      </c>
      <c r="E269" s="2">
        <v>150</v>
      </c>
      <c r="F269" s="2">
        <v>270</v>
      </c>
      <c r="G269" s="35"/>
      <c r="H269" s="35"/>
      <c r="I269" s="35"/>
      <c r="J269" s="35"/>
      <c r="K269" s="35"/>
      <c r="L269" s="35"/>
      <c r="M269" s="35"/>
      <c r="N269" s="35"/>
      <c r="O269" s="35"/>
    </row>
    <row r="270" spans="1:16" ht="42" customHeight="1" thickBot="1">
      <c r="A270" s="23" t="s">
        <v>32</v>
      </c>
      <c r="B270" s="12" t="s">
        <v>28</v>
      </c>
      <c r="C270" s="24"/>
      <c r="D270" s="12"/>
      <c r="E270" s="12"/>
      <c r="F270" s="12"/>
      <c r="G270" s="12"/>
      <c r="H270" s="12"/>
      <c r="I270" s="12">
        <v>140</v>
      </c>
      <c r="J270" s="12"/>
      <c r="K270" s="12"/>
      <c r="L270" s="30">
        <v>2</v>
      </c>
      <c r="M270" s="30">
        <v>130</v>
      </c>
      <c r="N270" s="12"/>
      <c r="O270" s="24" t="s">
        <v>75</v>
      </c>
    </row>
    <row r="271" spans="1:16" ht="19.5" thickBot="1">
      <c r="A271" s="92" t="s">
        <v>393</v>
      </c>
      <c r="B271" s="82"/>
      <c r="C271" s="82"/>
      <c r="D271" s="82"/>
      <c r="E271" s="82"/>
      <c r="F271" s="82"/>
      <c r="G271" s="82"/>
      <c r="H271" s="82"/>
      <c r="I271" s="82"/>
      <c r="J271" s="82"/>
      <c r="K271" s="82"/>
      <c r="L271" s="82"/>
      <c r="M271" s="82"/>
      <c r="N271" s="82"/>
      <c r="O271" s="83"/>
    </row>
    <row r="272" spans="1:16" ht="119.25" customHeight="1">
      <c r="A272" s="23" t="s">
        <v>392</v>
      </c>
      <c r="B272" s="12" t="s">
        <v>28</v>
      </c>
      <c r="C272" s="31" t="s">
        <v>71</v>
      </c>
      <c r="D272" s="31" t="s">
        <v>71</v>
      </c>
      <c r="E272" s="12">
        <v>50</v>
      </c>
      <c r="F272" s="12">
        <v>57</v>
      </c>
      <c r="G272" s="24" t="s">
        <v>391</v>
      </c>
      <c r="H272" s="12"/>
      <c r="I272" s="12"/>
      <c r="J272" s="24" t="s">
        <v>57</v>
      </c>
      <c r="K272" s="24"/>
      <c r="L272" s="31">
        <v>57</v>
      </c>
      <c r="M272" s="12"/>
      <c r="N272" s="24"/>
      <c r="O272" s="12"/>
      <c r="P272" s="8"/>
    </row>
    <row r="273" spans="1:15" ht="19.5">
      <c r="A273" s="21" t="s">
        <v>18</v>
      </c>
      <c r="B273" s="3"/>
      <c r="C273" s="3"/>
      <c r="D273" s="3"/>
      <c r="E273" s="4">
        <f>E275-E274</f>
        <v>110157</v>
      </c>
      <c r="F273" s="4">
        <f>F275-F274</f>
        <v>114625</v>
      </c>
      <c r="G273" s="5"/>
      <c r="H273" s="4">
        <f>H275-H274</f>
        <v>467</v>
      </c>
      <c r="I273" s="4">
        <f>I275-I274</f>
        <v>411</v>
      </c>
      <c r="J273" s="4"/>
      <c r="K273" s="4">
        <f>K275-K274</f>
        <v>0</v>
      </c>
      <c r="L273" s="4">
        <f>L275-L274</f>
        <v>162</v>
      </c>
      <c r="M273" s="4">
        <f>M275-M274</f>
        <v>1155</v>
      </c>
      <c r="N273" s="5"/>
      <c r="O273" s="13"/>
    </row>
    <row r="274" spans="1:15" ht="19.5">
      <c r="A274" s="21" t="s">
        <v>16</v>
      </c>
      <c r="B274" s="3"/>
      <c r="C274" s="3"/>
      <c r="D274" s="3"/>
      <c r="E274" s="4">
        <f>E21+E20+E97+E98+E99+E103+E216+E217+E218+E224+E239+E240+E226</f>
        <v>3932</v>
      </c>
      <c r="F274" s="4">
        <f>F217+F218+F224+F226+F239</f>
        <v>3677</v>
      </c>
      <c r="G274" s="5"/>
      <c r="H274" s="4">
        <f>H217+H218+H224+H226+H239</f>
        <v>0</v>
      </c>
      <c r="I274" s="4">
        <f>I217+I218+I224+I226+I239</f>
        <v>0</v>
      </c>
      <c r="J274" s="4"/>
      <c r="K274" s="4">
        <f>K217+K218+K224+K226+K239</f>
        <v>0</v>
      </c>
      <c r="L274" s="4">
        <f t="shared" ref="L274:M274" si="0">L217+L218+L224+L226+L239</f>
        <v>0</v>
      </c>
      <c r="M274" s="4">
        <f t="shared" si="0"/>
        <v>0</v>
      </c>
      <c r="N274" s="5"/>
      <c r="O274" s="13"/>
    </row>
    <row r="275" spans="1:15" ht="19.5" hidden="1">
      <c r="A275" s="21" t="s">
        <v>10</v>
      </c>
      <c r="B275" s="3"/>
      <c r="C275" s="3"/>
      <c r="D275" s="3"/>
      <c r="E275" s="4">
        <f>E7+E8+E9+E10+E11+E12+E13+E14+E15+E16+E17+E18+E19+E20+E21+E22+E23+E24+E25+E26+E27+E28+E29+E30+E31+E32+E33+E34+E35+E36+E37+E38+E39+E40+E41+E42+E43+E45+E46+E47+E48+E49+E50+E51+E52+E53+E54+E55+E56+E57+E58+E59+E60+E61+E62+E63+E65+E66+E67+E68+E69+E70+E71+E72+E73+E74+E75+E76+E77+E78+E79+E80+E81+E82+E83+E84+E85+E86+E87+E88+E89+E91+E92+E93+E94+E95+E96+E97+E98+E99+E100+E101+E102+E103+E104+E105+E106+E107+E109+E110+E111+E112+E113+E114+E115+E116+E117+E118+E119+E120+E121+E122+E123+E124+E125+E126+E127+E128+E129+E130+E131+E132+E133+E134+E135+E136+E137+E138+E139+E140+E141+E142+E143+E144+E145+E146+E147+E148+E149+E150+E151+E152+E153+E154+E155+E156+E157+E158+E159+E160+E162+E161+E163+E164+E165+E166+E167+E168+E169+E170+E171+E172+E173+E174+E175+E176+E177+E178+E179+E180+E181+E182+E183+E184+E185+E186+E187+E188+E189+E190+E191+E192+E193+E194+E195+E196+E197+E198+E199+E200+E201+E202+E203+E204+E205+E206+E207+E208+E209+E210+E211+E212+E213+E215+E216+E217+E218+E219+E220+E221+E222+E223+E224+E225+E226+E227+E228+E229+E230+E231+E232+E233+E234+E235+E236+E237+E238+E239+E240+E241+E242+E244+E245+E246+E248+E249+E251+E252+E253+E254+E255+E256+E257+E258+E259+E260+E261+E262+E264+E265+E266+E267+E268+E269+E270+E272</f>
        <v>114089</v>
      </c>
      <c r="F275" s="4">
        <f>F7+F8+F9+F10+F11+F12+F13+F14+F15+F16+F17+F18+F19+F20+F21+F22+F23+F24+F25+F26+F27+F28+F29+F30+F31+F32+F33+F34+F35+F36+F37+F38+F39+F40+F41+F42+F43+F45+F46+F47+F48+F49+F50+F51+F52+F53+F54+F55+F56+F57+F58+F59+F60+F61+F62+F63+F65+F66+F67+F68+F69+F70+F71+F72+F73+F74+F75+F76+F77+F78+F79+F80+F81+F82+F83+F84+F85+F86+F87+F88+F89+F91+F92+F93+F94+F95+F96+F97+F98+F99+F100+F101+F102+F103+F104+F105+F106+F107+F109+F110+F111+F112+F113+F114+F115+F116+F117+F118+F119+F120+F121+F122+F123+F124+F125+F126+F127+F128+F129+F130+F131+F132+F133+F134+F135+F136+F137+F138+F139+F140+F141+F142+F143+F144+F145+F146+F147+F148+F149+F150+F151+F152+F153+F154+F155+F156+F157+F158+F159+F160+F162+F161+F163+F164+F165+F166+F167+F168+F169+F170+F171+F172+F173+F174+F175+F176+F177+F178+F179+F180+F181+F182+F183+F184+F185+F186+F187+F188+F189+F190+F191+F192+F193+F194+F195+F196+F197+F198+F199+F200+F201+F202+F203+F204+F205+F206+F207+F208+F209+F210+F211+F212+F213+F215+F216+F217+F218+F219+F220+F221+F222+F223+F224+F225+F226+F227+F228+F229+F230+F231+F232+F233+F234+F235+F236+F237+F238+F239+F240+F241+F242+F244+F245+F246+F248+F249+F251+F252+F253+F254+F255+F256+F257+F258+F259+F260+F261+F262+F264+F265+F266+F267+F268+F269+F270+F272</f>
        <v>118302</v>
      </c>
      <c r="G275" s="5"/>
      <c r="H275" s="4">
        <f>H7+H8+H9+H10+H11+H12+H13+H14+H15+H16+H17+H18+H19+H20+H21+H22+H23+H24+H25+H26+H27+H28+H29+H30+H31+H32+H33+H34+H35+H36+H37+H38+H39+H40+H41+H42+H43+H45+H46+H47+H48+H49+H50+H51+H52+H53+H54+H55+H56+H57+H58+H59+H60+H61+H62+H63+H65+H66+H67+H68+H69+H70+H71+H72+H73+H74+H75+H76+H77+H78+H79+H80+H81+H82+H83+H84+H85+H86+H87+H88+H89+H91+H92+H93+H94+H95+H96+H97+H98+H99+H100+H101+H102+H103+H104+H105+H106+H107+H109+H110+H111+H112+H113+H114+H115+H116+H117+H118+H119+H120+H121+H122+H123+H124+H125+H126+H127+H128+H129+H130+H131+H132+H133+H134+H135+H136+H137+H138+H139+H140+H141+H142+H143+H144+H145+H146+H147+H148+H149+H150+H151+H152+H153+H154+H155+H156+H157+H158+H159+H160+H162+H161+H163+H164+H165+H166+H167+H168+H169+H170+H171+H172+H173+H174+H175+H176+H177+H178+H179+H180+H181+H182+H183+H184+H185+H186+H187+H188+H189+H190+H191+H192+H193+H194+H195+H196+H197+H198+H199+H200+H201+H202+H203+H204+H205+H206+H207+H208+H209+H210+H211+H212+H213+H215+H216+H217+H218+H219+H220+H221+H222+H223+H224+H225+H226+H227+H228+H229+H230+H231+H232+H233+H234+H235+H236+H237+H238+H239+H240+H241+H242+H244+H245+H246+H248+H249+H251+H252+H253+H254+H255+H256+H257+H258+H259+H260+H261+H262+H264+H265+H266+H267+H268+H269+H270+H272</f>
        <v>467</v>
      </c>
      <c r="I275" s="4">
        <f>I7+I8+I9+I10+I11+I12+I13+I14+I15+I16+I17+I18+I19+I20+I21+I22+I23+I24+I25+I26+I27+I28+I29+I30+I31+I32+I33+I34+I35+I36+I37+I38+I39+I40+I41+I42+I43+I45+I46+I47+I48+I49+I50+I51+I52+I53+I54+I55+I56+I57+I58+I59+I60+I61+I62+I63+I65+I66+I67+I68+I69+I70+I71+I72+I73+I74+I75+I76+I77+I78+I79+I80+I81+I82+I83+I84+I85+I86+I87+I88+I89+I91+I92+I93+I94+I95+I96+I97+I98+I99+I100+I101+I102+I103+I104+I105+I106+I107+I109+I110+I111+I112+I113+I114+I115+I116+I117+I118+I119+I120+I121+I122+I123+I124+I125+I126+I127+I128+I129+I130+I131+I132+I133+I134+I135+I136+I137+I138+I139+I140+I141+I142+I143+I144+I145+I146+I147+I148+I149+I150+I151+I152+I153+I154+I155+I156+I157+I158+I159+I160+I162+I161+I163+I164+I165+I166+I167+I168+I169+I170+I171+I172+I173+I174+I175+I176+I177+I178+I179+I180+I181+I182+I183+I184+I185+I186+I187+I188+I189+I190+I191+I192+I193+I194+I195+I196+I197+I198+I199+I200+I201+I202+I203+I204+I205+I206+I207+I208+I209+I210+I211+I212+I213+I215+I216+I217+I218+I219+I220+I221+I222+I223+I224+I225+I226+I227+I228+I229+I230+I231+I232+I233+I234+I235+I236+I237+I238+I239+I240+I241+I242+I244+I245+I246+I248+I249+I251+I252+I253+I254+I255+I256+I257+I258+I259+I260+I261+I262+I264+I265+I266+I267+I268+I269+I270+I272</f>
        <v>411</v>
      </c>
      <c r="J275" s="4"/>
      <c r="K275" s="4">
        <f>K7+K8+K9+K10+K11+K12+K13+K14+K15+K16+K17+K18+K19+K20+K21+K22+K23+K24+K25+K26+K27+K28+K29+K30+K31+K32+K33+K34+K35+K36+K37+K38+K39+K40+K41+K42+K43+K45+K46+K47+K48+K49+K50+K51+K52+K53+K54+K55+K56+K57+K58+K59+K60+K61+K62+K63+K65+K66+K67+K68+K69+K70+K71+K72+K73+K74+K75+K76+K77+K78+K79+K80+K81+K82+K83+K84+K85+K86+K87+K88+K89+K91+K92+K93+K94+K95+K96+K97+K98+K99+K100+K101+K102+K103+K104+K105+K106+K107+K109+K110+K111+K112+K113+K114+K115+K116+K117+K118+K119+K120+K121+K122+K123+K124+K125+K126+K127+K128+K129+K130+K131+K132+K133+K134+K135+K136+K137+K138+K139+K140+K141+K142+K143+K144+K145+K146+K147+K148+K149+K150+K151+K152+K153+K154+K155+K156+K157+K158+K159+K160+K162+K161+K163+K164+K165+K166+K167+K168+K169+K170+K171+K172+K173+K174+K175+K176+K177+K178+K179+K180+K181+K182+K183+K184+K185+K186+K187+K188+K189+K190+K191+K192+K193+K194+K195+K196+K197+K198+K199+K200+K201+K202+K203+K204+K205+K206+K207+K208+K209+K210+K211+K212+K213+K215+K216+K217+K218+K219+K220+K221+K222+K223+K224+K225+K226+K227+K228+K229+K230+K231+K232+K233+K234+K235+K236+K237+K238+K239+K240+K241+K242+K244+K245+K246+K248+K249+K251+K252+K253+K254+K255+K256+K257+K258+K259+K260+K261+K262+K264+K265+K266+K267+K268+K269+K270+K272</f>
        <v>0</v>
      </c>
      <c r="L275" s="4">
        <f t="shared" ref="L275:M275" si="1">L7+L8+L9+L10+L11+L12+L13+L14+L15+L16+L17+L18+L19+L20+L21+L22+L23+L24+L25+L26+L27+L28+L29+L30+L31+L32+L33+L34+L35+L36+L37+L38+L39+L40+L41+L42+L43+L45+L46+L47+L48+L49+L50+L51+L52+L53+L54+L55+L56+L57+L58+L59+L60+L61+L62+L63+L65+L66+L67+L68+L69+L70+L71+L72+L73+L74+L75+L76+L77+L78+L79+L80+L81+L82+L83+L84+L85+L86+L87+L88+L89+L91+L92+L93+L94+L95+L96+L97+L98+L99+L100+L101+L102+L103+L104+L105+L106+L107+L109+L110+L111+L112+L113+L114+L115+L116+L117+L118+L119+L120+L121+L122+L123+L124+L125+L126+L127+L128+L129+L130+L131+L132+L133+L134+L135+L136+L137+L138+L139+L140+L141+L142+L143+L144+L145+L146+L147+L148+L149+L150+L151+L152+L153+L154+L155+L156+L157+L158+L159+L160+L162+L161+L163+L164+L165+L166+L167+L168+L169+L170+L171+L172+L173+L174+L175+L176+L177+L178+L179+L180+L181+L182+L183+L184+L185+L186+L187+L188+L189+L190+L191+L192+L193+L194+L195+L196+L197+L198+L199+L200+L201+L202+L203+L204+L205+L206+L207+L208+L209+L210+L211+L212+L213+L215+L216+L217+L218+L219+L220+L221+L222+L223+L224+L225+L226+L227+L228+L229+L230+L231+L232+L233+L234+L235+L236+L237+L238+L239+L240+L241+L242+L244+L245+L246+L248+L249+L251+L252+L253+L254+L255+L256+L257+L258+L259+L260+L261+L262+L264+L265+L266+L267+L268+L269+L270+L272</f>
        <v>162</v>
      </c>
      <c r="M275" s="4">
        <f t="shared" si="1"/>
        <v>1155</v>
      </c>
      <c r="N275" s="5"/>
      <c r="O275" s="13"/>
    </row>
    <row r="276" spans="1:15" hidden="1"/>
    <row r="277" spans="1:15" hidden="1">
      <c r="D277" s="32" t="s">
        <v>12</v>
      </c>
      <c r="E277" s="7">
        <v>51499</v>
      </c>
      <c r="F277" s="7">
        <v>52416</v>
      </c>
      <c r="G277" s="7"/>
      <c r="H277" s="7">
        <v>732</v>
      </c>
      <c r="I277" s="7">
        <v>0</v>
      </c>
      <c r="J277" s="7"/>
      <c r="K277" s="7">
        <v>0</v>
      </c>
      <c r="L277" s="7">
        <v>28</v>
      </c>
      <c r="M277" s="7">
        <v>437</v>
      </c>
    </row>
    <row r="278" spans="1:15" hidden="1">
      <c r="D278" s="32" t="s">
        <v>11</v>
      </c>
      <c r="E278" s="7">
        <v>73744</v>
      </c>
      <c r="F278" s="7">
        <v>73260</v>
      </c>
      <c r="G278" s="7"/>
      <c r="H278" s="7">
        <v>1402</v>
      </c>
      <c r="I278" s="7">
        <v>27</v>
      </c>
      <c r="J278" s="7"/>
      <c r="K278" s="7">
        <v>0</v>
      </c>
      <c r="L278" s="7">
        <v>156</v>
      </c>
      <c r="M278" s="7">
        <v>694</v>
      </c>
    </row>
    <row r="279" spans="1:15" hidden="1">
      <c r="D279" s="32" t="s">
        <v>14</v>
      </c>
      <c r="E279" s="7">
        <v>86226</v>
      </c>
      <c r="F279" s="7">
        <v>85994</v>
      </c>
      <c r="G279" s="7"/>
      <c r="H279" s="7">
        <v>569</v>
      </c>
      <c r="I279" s="7">
        <v>266</v>
      </c>
      <c r="J279" s="7"/>
      <c r="K279" s="7">
        <v>0</v>
      </c>
      <c r="L279" s="7">
        <v>84</v>
      </c>
      <c r="M279" s="7">
        <v>677</v>
      </c>
    </row>
    <row r="280" spans="1:15" hidden="1">
      <c r="D280" s="32" t="s">
        <v>15</v>
      </c>
      <c r="E280" s="7">
        <v>3250</v>
      </c>
      <c r="F280" s="7">
        <v>3450</v>
      </c>
      <c r="G280" s="7"/>
      <c r="H280" s="7">
        <v>0</v>
      </c>
      <c r="I280" s="7">
        <v>0</v>
      </c>
      <c r="J280" s="7"/>
      <c r="K280" s="7">
        <v>0</v>
      </c>
      <c r="L280" s="7">
        <v>0</v>
      </c>
      <c r="M280" s="7">
        <v>0</v>
      </c>
    </row>
    <row r="281" spans="1:15" hidden="1">
      <c r="D281" s="32" t="s">
        <v>20</v>
      </c>
      <c r="E281" s="7">
        <v>122347</v>
      </c>
      <c r="F281" s="7">
        <v>121293</v>
      </c>
      <c r="G281" s="7"/>
      <c r="H281" s="7">
        <v>1575</v>
      </c>
      <c r="I281" s="7">
        <v>775</v>
      </c>
      <c r="J281" s="7"/>
      <c r="K281" s="7">
        <v>0</v>
      </c>
      <c r="L281" s="7">
        <v>165</v>
      </c>
      <c r="M281" s="7">
        <v>846</v>
      </c>
    </row>
    <row r="282" spans="1:15" hidden="1">
      <c r="D282" s="32" t="s">
        <v>21</v>
      </c>
      <c r="E282" s="7">
        <v>5679</v>
      </c>
      <c r="F282" s="7">
        <v>5893</v>
      </c>
      <c r="G282" s="7"/>
      <c r="H282" s="7">
        <v>0</v>
      </c>
      <c r="I282" s="7">
        <v>0</v>
      </c>
      <c r="J282" s="7"/>
      <c r="K282" s="7">
        <v>0</v>
      </c>
      <c r="L282" s="7">
        <v>0</v>
      </c>
      <c r="M282" s="7">
        <v>0</v>
      </c>
    </row>
    <row r="283" spans="1:15" hidden="1">
      <c r="D283" s="32" t="s">
        <v>82</v>
      </c>
      <c r="E283" s="7">
        <v>61846</v>
      </c>
      <c r="F283" s="7">
        <v>62505</v>
      </c>
      <c r="G283" s="7"/>
      <c r="H283" s="7">
        <v>162</v>
      </c>
      <c r="I283" s="7">
        <v>479</v>
      </c>
      <c r="J283" s="7"/>
      <c r="K283" s="7">
        <v>0</v>
      </c>
      <c r="L283" s="7">
        <v>8</v>
      </c>
      <c r="M283" s="7">
        <v>861</v>
      </c>
    </row>
    <row r="284" spans="1:15" hidden="1">
      <c r="D284" s="32" t="s">
        <v>83</v>
      </c>
      <c r="E284" s="7">
        <v>1520</v>
      </c>
      <c r="F284" s="7">
        <v>1555</v>
      </c>
      <c r="G284" s="7"/>
      <c r="H284" s="7"/>
      <c r="I284" s="7"/>
      <c r="J284" s="7"/>
      <c r="K284" s="7"/>
      <c r="L284" s="7"/>
      <c r="M284" s="7"/>
    </row>
    <row r="285" spans="1:15" hidden="1">
      <c r="D285" s="32" t="s">
        <v>84</v>
      </c>
      <c r="E285" s="7">
        <v>81804</v>
      </c>
      <c r="F285" s="7">
        <v>83387</v>
      </c>
      <c r="G285" s="7"/>
      <c r="H285" s="7">
        <v>373</v>
      </c>
      <c r="I285" s="7">
        <v>574</v>
      </c>
      <c r="J285" s="7"/>
      <c r="K285" s="7">
        <v>0</v>
      </c>
      <c r="L285" s="7">
        <v>32</v>
      </c>
      <c r="M285" s="7">
        <v>693</v>
      </c>
    </row>
    <row r="286" spans="1:15" hidden="1">
      <c r="D286" s="32" t="s">
        <v>85</v>
      </c>
      <c r="E286" s="7">
        <v>9267</v>
      </c>
      <c r="F286" s="7">
        <v>9298</v>
      </c>
      <c r="G286" s="7"/>
      <c r="H286" s="7"/>
      <c r="I286" s="7"/>
      <c r="J286" s="7"/>
      <c r="K286" s="7"/>
      <c r="L286" s="7"/>
      <c r="M286" s="7"/>
    </row>
    <row r="287" spans="1:15" hidden="1">
      <c r="D287" s="32" t="s">
        <v>504</v>
      </c>
      <c r="E287" s="7">
        <v>74414</v>
      </c>
      <c r="F287" s="7">
        <v>75412</v>
      </c>
      <c r="G287" s="7"/>
      <c r="H287" s="7">
        <v>198</v>
      </c>
      <c r="I287" s="7">
        <v>14</v>
      </c>
      <c r="J287" s="7"/>
      <c r="K287" s="7">
        <v>0</v>
      </c>
      <c r="L287" s="7">
        <v>17</v>
      </c>
      <c r="M287" s="7">
        <v>696</v>
      </c>
    </row>
    <row r="288" spans="1:15" hidden="1">
      <c r="D288" s="32" t="s">
        <v>449</v>
      </c>
      <c r="E288" s="7">
        <v>1991</v>
      </c>
      <c r="F288" s="7">
        <v>1991</v>
      </c>
      <c r="H288" s="6">
        <v>0</v>
      </c>
      <c r="I288" s="6">
        <v>0</v>
      </c>
      <c r="K288" s="6">
        <v>0</v>
      </c>
      <c r="L288" s="6">
        <v>0</v>
      </c>
      <c r="M288" s="6">
        <v>0</v>
      </c>
    </row>
    <row r="289" hidden="1"/>
    <row r="290" hidden="1"/>
    <row r="291" hidden="1"/>
  </sheetData>
  <mergeCells count="26">
    <mergeCell ref="A271:O271"/>
    <mergeCell ref="A64:O64"/>
    <mergeCell ref="A214:O214"/>
    <mergeCell ref="A247:O247"/>
    <mergeCell ref="A44:O44"/>
    <mergeCell ref="A263:O263"/>
    <mergeCell ref="A243:O243"/>
    <mergeCell ref="A250:O250"/>
    <mergeCell ref="A90:O90"/>
    <mergeCell ref="A108:O108"/>
    <mergeCell ref="A65:A66"/>
    <mergeCell ref="A69:A70"/>
    <mergeCell ref="A6:O6"/>
    <mergeCell ref="A1:O1"/>
    <mergeCell ref="O3:O4"/>
    <mergeCell ref="L3:L4"/>
    <mergeCell ref="M3:M4"/>
    <mergeCell ref="I3:I4"/>
    <mergeCell ref="H3:H4"/>
    <mergeCell ref="J3:K3"/>
    <mergeCell ref="G3:G4"/>
    <mergeCell ref="A3:A4"/>
    <mergeCell ref="B3:B4"/>
    <mergeCell ref="N3:N4"/>
    <mergeCell ref="C3:D3"/>
    <mergeCell ref="E3:F3"/>
  </mergeCells>
  <pageMargins left="0.19685039370078741" right="3.937007874015748E-2" top="0.55118110236220474" bottom="0.15748031496062992" header="0.31496062992125984" footer="0.31496062992125984"/>
  <pageSetup paperSize="9" scale="42" orientation="landscape" r:id="rId1"/>
  <rowBreaks count="2" manualBreakCount="2">
    <brk id="43" max="14" man="1"/>
    <brk id="223" max="14"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
  <sheetViews>
    <sheetView workbookViewId="0">
      <selection activeCell="B41" sqref="B41"/>
    </sheetView>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Лист1</vt:lpstr>
      <vt:lpstr>Лист2</vt:lpstr>
      <vt:lpstr>Лист3</vt:lpstr>
      <vt:lpstr>Лист1!Заголовки_для_печати</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2025-03-21T09:29:52Z</dcterms:modified>
</cp:coreProperties>
</file>