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26" i="1" l="1"/>
  <c r="C126" i="1"/>
  <c r="D123" i="1"/>
  <c r="C123" i="1"/>
  <c r="D120" i="1"/>
  <c r="C120" i="1"/>
  <c r="D118" i="1"/>
  <c r="C118" i="1"/>
  <c r="D115" i="1"/>
  <c r="C115" i="1"/>
  <c r="D112" i="1"/>
  <c r="C112" i="1"/>
  <c r="D106" i="1"/>
  <c r="C106" i="1"/>
  <c r="D103" i="1"/>
  <c r="C103" i="1"/>
  <c r="D92" i="1"/>
  <c r="C92" i="1"/>
  <c r="D87" i="1"/>
  <c r="C87" i="1"/>
  <c r="D80" i="1"/>
  <c r="C80" i="1"/>
  <c r="D78" i="1"/>
  <c r="C78" i="1"/>
  <c r="B77" i="1"/>
  <c r="A77" i="1"/>
  <c r="D72" i="1"/>
  <c r="C72" i="1"/>
  <c r="D69" i="1"/>
  <c r="C69" i="1"/>
  <c r="C67" i="1" s="1"/>
  <c r="D67" i="1"/>
  <c r="D62" i="1"/>
  <c r="C62" i="1"/>
  <c r="D59" i="1"/>
  <c r="C59" i="1"/>
  <c r="D55" i="1"/>
  <c r="C55" i="1"/>
  <c r="D50" i="1"/>
  <c r="C50" i="1"/>
  <c r="D48" i="1"/>
  <c r="C48" i="1"/>
  <c r="C44" i="1" s="1"/>
  <c r="D44" i="1"/>
  <c r="D38" i="1"/>
  <c r="C38" i="1"/>
  <c r="D36" i="1"/>
  <c r="C36" i="1"/>
  <c r="D27" i="1"/>
  <c r="C27" i="1"/>
  <c r="D24" i="1"/>
  <c r="D20" i="1" s="1"/>
  <c r="C24" i="1"/>
  <c r="C20" i="1"/>
  <c r="D6" i="1"/>
  <c r="D4" i="1" s="1"/>
  <c r="C6" i="1"/>
  <c r="C4" i="1"/>
  <c r="C128" i="1" s="1"/>
  <c r="D128" i="1" l="1"/>
</calcChain>
</file>

<file path=xl/sharedStrings.xml><?xml version="1.0" encoding="utf-8"?>
<sst xmlns="http://schemas.openxmlformats.org/spreadsheetml/2006/main" count="214" uniqueCount="97">
  <si>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</si>
  <si>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</si>
  <si>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</si>
  <si>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</si>
  <si>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</si>
  <si>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</si>
  <si>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</si>
  <si>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(011EВ51790)</t>
    </r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</si>
  <si>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</si>
  <si>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</si>
  <si>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</si>
  <si>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</si>
  <si>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</si>
  <si>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</si>
  <si>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</si>
  <si>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</si>
  <si>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</si>
  <si>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</si>
  <si>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</si>
  <si>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</si>
  <si>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</si>
  <si>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</si>
  <si>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</si>
  <si>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</si>
  <si>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</si>
  <si>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</si>
  <si>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</si>
  <si>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</si>
  <si>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r>
      <t>Расходы на реконструкцию и капитальный ремонт региональных и муниципальных театров</t>
    </r>
    <r>
      <rPr>
        <i/>
        <sz val="8"/>
        <rFont val="Arial Cyr"/>
        <charset val="204"/>
      </rPr>
      <t>(112A155800)</t>
    </r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</si>
  <si>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</si>
  <si>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</si>
  <si>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</si>
  <si>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</si>
  <si>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</si>
  <si>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</si>
  <si>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</si>
  <si>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</si>
  <si>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</si>
  <si>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</si>
  <si>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</si>
  <si>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</si>
  <si>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</si>
  <si>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</si>
  <si>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</si>
  <si>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</si>
  <si>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</si>
  <si>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</si>
  <si>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</si>
  <si>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</si>
  <si>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</si>
  <si>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</si>
  <si>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(федеральный, областной и местный бюджеты) (152F255550)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</si>
  <si>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</si>
  <si>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</si>
  <si>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</si>
  <si>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</si>
  <si>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</si>
  <si>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</si>
  <si>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 (071G152426)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</si>
  <si>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</si>
  <si>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</si>
  <si>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</si>
  <si>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</si>
  <si>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</si>
  <si>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</si>
  <si>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</si>
  <si>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</si>
  <si>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</si>
  <si>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</si>
  <si>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</si>
  <si>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</si>
  <si>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</si>
  <si>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</si>
  <si>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</si>
  <si>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</si>
  <si>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r>
      <t>Расходы на реализацию программы комплексного развития молодежной политики в регионах Российской Федерации "Регион для молодых"</t>
    </r>
    <r>
      <rPr>
        <i/>
        <sz val="8"/>
        <rFont val="Arial Cyr"/>
        <charset val="204"/>
      </rPr>
      <t>(123EГ51160)</t>
    </r>
  </si>
  <si>
    <r>
  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 (федеральный и областной бюджеты)</t>
    </r>
    <r>
      <rPr>
        <i/>
        <sz val="8"/>
        <rFont val="Arial Cyr"/>
        <charset val="204"/>
      </rPr>
      <t>(153F254240)</t>
    </r>
  </si>
  <si>
    <r>
      <t>Стимулирование программ развития жилищного строительства субъектов Российской Федерации</t>
    </r>
    <r>
      <rPr>
        <i/>
        <sz val="8"/>
        <rFont val="Arial"/>
        <family val="2"/>
        <charset val="204"/>
      </rPr>
      <t>(162F150210)</t>
    </r>
  </si>
  <si>
    <r>
      <t>Финансовое обеспечение деятельности центров образования цифрового и гуманитарного профилей "Точка роста"</t>
    </r>
    <r>
      <rPr>
        <i/>
        <sz val="8"/>
        <rFont val="Arial Cyr"/>
        <charset val="204"/>
      </rPr>
      <t>(011E174590)</t>
    </r>
  </si>
  <si>
    <t>9050000000</t>
  </si>
  <si>
    <t>Иные межбюджетные трансферты из Резервных фондов</t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</si>
  <si>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</t>
    </r>
    <r>
      <rPr>
        <i/>
        <sz val="8"/>
        <rFont val="Arial Cyr"/>
        <charset val="204"/>
      </rPr>
      <t>(011Y474170)</t>
    </r>
  </si>
  <si>
    <r>
      <t>Расходы на реализацию программы комплексного развития молодежной политики</t>
    </r>
    <r>
      <rPr>
        <i/>
        <sz val="8"/>
        <rFont val="Arial Cyr"/>
        <charset val="204"/>
      </rPr>
      <t>(123EГА1160)</t>
    </r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</si>
  <si>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</si>
  <si>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</si>
  <si>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</si>
  <si>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</si>
  <si>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</si>
  <si>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r>
      <t>Расходы на ликвидацию несанкционированных свалок в границах городов и наиболее опасных объектов накопленного экологического вреда окружающей среде</t>
    </r>
    <r>
      <rPr>
        <i/>
        <u/>
        <sz val="8"/>
        <rFont val="Arial"/>
        <family val="2"/>
        <charset val="204"/>
      </rPr>
      <t>(071G1S2426)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</si>
  <si>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021R1А3940)</t>
    </r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</si>
  <si>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</si>
  <si>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</si>
  <si>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01.01.2025</t>
  </si>
  <si>
    <t>Управление потребительского рынка и рекламы</t>
  </si>
  <si>
    <r>
  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</t>
    </r>
    <r>
      <rPr>
        <i/>
        <sz val="8"/>
        <rFont val="Arial Cyr"/>
        <charset val="204"/>
      </rPr>
      <t>(153F2А4240)</t>
    </r>
  </si>
  <si>
    <t>9070000000</t>
  </si>
  <si>
    <t>Иные межбюджетные трансферты федерального и областного бюджетов (кроме областных фондов)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</si>
</sst>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9" fontId="5" fillId="0" borderId="3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4" fillId="0" borderId="0" xfId="0" applyFont="1" applyFill="1" applyBorder="1"/>
    <xf numFmtId="0" fontId="8" fillId="0" borderId="0" xfId="0" applyFont="1" applyFill="1" applyBorder="1"/>
    <xf numFmtId="4" fontId="13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8" fillId="0" borderId="13" xfId="0" applyFont="1" applyFill="1" applyBorder="1"/>
    <xf numFmtId="4" fontId="8" fillId="0" borderId="0" xfId="0" applyNumberFormat="1" applyFont="1" applyFill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/>
    <xf numFmtId="0" fontId="15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6" fillId="2" borderId="0" xfId="0" applyNumberFormat="1" applyFont="1" applyFill="1" applyBorder="1" applyAlignment="1" applyProtection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" fontId="6" fillId="0" borderId="17" xfId="0" applyNumberFormat="1" applyFont="1" applyBorder="1" applyAlignment="1" applyProtection="1">
      <alignment horizontal="right" vertical="center" wrapText="1"/>
    </xf>
    <xf numFmtId="0" fontId="0" fillId="0" borderId="4" xfId="0" applyFill="1" applyBorder="1"/>
    <xf numFmtId="4" fontId="3" fillId="2" borderId="8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19" xfId="0" applyNumberFormat="1" applyFont="1" applyBorder="1" applyAlignment="1" applyProtection="1">
      <alignment horizontal="left" vertical="center" wrapText="1"/>
    </xf>
    <xf numFmtId="49" fontId="6" fillId="0" borderId="14" xfId="0" applyNumberFormat="1" applyFont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ginova.oa/Desktop/&#1051;&#1086;&#1075;&#1080;&#1085;&#1086;&#1074;&#1072;%20&#1054;.&#1040;(&#1056;&#1040;&#1041;&#1054;&#1063;&#1040;&#1071;)/&#1054;&#1090;&#1095;&#1077;&#1090;&#1099;%20&#1054;&#1057;&#1055;/2024/&#1085;&#1086;&#1103;&#1073;&#1088;&#1100;%202024/&#1056;&#1072;&#1089;&#1093;&#1086;&#1076;&#1099;%20&#1054;&#1057;&#1055;%20&#1085;&#1086;&#1103;&#1073;&#1088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 АЦК,руб"/>
      <sheetName val="Из АЦК, тыс р"/>
      <sheetName val="Расх часть"/>
      <sheetName val="нац проект"/>
      <sheetName val="Для публикации"/>
      <sheetName val="900 "/>
    </sheetNames>
    <sheetDataSet>
      <sheetData sheetId="0"/>
      <sheetData sheetId="1">
        <row r="85">
          <cell r="A85" t="str">
            <v>9030000000</v>
          </cell>
          <cell r="B85" t="str">
            <v>Другие непрограммные расходы по реализации вопросов местного значения города Дзержинска, связанные с общегородским управлением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3"/>
  <sheetViews>
    <sheetView tabSelected="1" topLeftCell="A106" workbookViewId="0">
      <selection activeCell="F8" sqref="F8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16384" width="9.140625" style="3"/>
  </cols>
  <sheetData>
    <row r="1" spans="1:7" ht="54.75" customHeight="1" x14ac:dyDescent="0.25">
      <c r="A1" s="83" t="s">
        <v>92</v>
      </c>
      <c r="B1" s="84"/>
      <c r="C1" s="84"/>
      <c r="D1" s="85"/>
    </row>
    <row r="2" spans="1:7" ht="38.25" x14ac:dyDescent="0.25">
      <c r="A2" s="4" t="s">
        <v>0</v>
      </c>
      <c r="B2" s="4" t="s">
        <v>1</v>
      </c>
      <c r="C2" s="4" t="s">
        <v>73</v>
      </c>
      <c r="D2" s="4" t="s">
        <v>74</v>
      </c>
      <c r="G2" s="5"/>
    </row>
    <row r="3" spans="1:7" ht="15" x14ac:dyDescent="0.25">
      <c r="A3" s="86" t="s">
        <v>2</v>
      </c>
      <c r="B3" s="87"/>
      <c r="C3" s="87"/>
      <c r="D3" s="88"/>
      <c r="G3" s="5"/>
    </row>
    <row r="4" spans="1:7" ht="29.25" customHeight="1" x14ac:dyDescent="0.25">
      <c r="A4" s="89" t="s">
        <v>3</v>
      </c>
      <c r="B4" s="90"/>
      <c r="C4" s="6">
        <f>SUM(C5:C19)-C6-C7-C8-C9</f>
        <v>4792461459.1800013</v>
      </c>
      <c r="D4" s="6">
        <f>SUM(D5:D19)-D6-D7-D8-D9</f>
        <v>4736114210.3400011</v>
      </c>
      <c r="E4" s="7"/>
      <c r="F4" s="8"/>
      <c r="G4" s="9"/>
    </row>
    <row r="5" spans="1:7" ht="33" customHeight="1" x14ac:dyDescent="0.25">
      <c r="A5" s="91" t="s">
        <v>4</v>
      </c>
      <c r="B5" s="10" t="s">
        <v>5</v>
      </c>
      <c r="C5" s="11">
        <v>2778967195.98</v>
      </c>
      <c r="D5" s="11">
        <v>2725068702.3800001</v>
      </c>
      <c r="E5" s="12"/>
      <c r="F5" s="13"/>
    </row>
    <row r="6" spans="1:7" ht="15" x14ac:dyDescent="0.25">
      <c r="A6" s="92"/>
      <c r="B6" s="14" t="s">
        <v>6</v>
      </c>
      <c r="C6" s="11">
        <f>SUM(C7+C8+C9)</f>
        <v>17040452</v>
      </c>
      <c r="D6" s="11">
        <f>SUM(D7+D8+D9)</f>
        <v>17040452</v>
      </c>
      <c r="E6" s="15"/>
      <c r="F6" s="16"/>
    </row>
    <row r="7" spans="1:7" ht="54.75" customHeight="1" x14ac:dyDescent="0.25">
      <c r="A7" s="92"/>
      <c r="B7" s="69" t="s">
        <v>7</v>
      </c>
      <c r="C7" s="18">
        <v>10770871</v>
      </c>
      <c r="D7" s="18">
        <v>10770871</v>
      </c>
      <c r="E7" s="19"/>
      <c r="F7" s="19"/>
      <c r="G7" s="19"/>
    </row>
    <row r="8" spans="1:7" ht="54.75" customHeight="1" x14ac:dyDescent="0.25">
      <c r="A8" s="92"/>
      <c r="B8" s="17" t="s">
        <v>78</v>
      </c>
      <c r="C8" s="18">
        <v>1555981</v>
      </c>
      <c r="D8" s="18">
        <v>1555981</v>
      </c>
      <c r="E8" s="19"/>
      <c r="F8" s="19"/>
      <c r="G8" s="13"/>
    </row>
    <row r="9" spans="1:7" ht="58.5" customHeight="1" x14ac:dyDescent="0.25">
      <c r="A9" s="93"/>
      <c r="B9" s="17" t="s">
        <v>81</v>
      </c>
      <c r="C9" s="70">
        <v>4713600</v>
      </c>
      <c r="D9" s="18">
        <v>4713600</v>
      </c>
      <c r="E9" s="19"/>
      <c r="F9" s="19"/>
      <c r="G9" s="13"/>
    </row>
    <row r="10" spans="1:7" ht="42.75" customHeight="1" x14ac:dyDescent="0.25">
      <c r="A10" s="79" t="s">
        <v>8</v>
      </c>
      <c r="B10" s="20" t="s">
        <v>9</v>
      </c>
      <c r="C10" s="11">
        <v>936500</v>
      </c>
      <c r="D10" s="11">
        <v>936500</v>
      </c>
      <c r="E10" s="12"/>
      <c r="F10" s="13"/>
      <c r="G10" s="73"/>
    </row>
    <row r="11" spans="1:7" ht="42.75" customHeight="1" x14ac:dyDescent="0.25">
      <c r="A11" s="79" t="s">
        <v>44</v>
      </c>
      <c r="B11" s="20" t="s">
        <v>45</v>
      </c>
      <c r="C11" s="11">
        <v>371870</v>
      </c>
      <c r="D11" s="11">
        <v>371870</v>
      </c>
      <c r="E11" s="12"/>
      <c r="F11" s="13"/>
      <c r="G11" s="73"/>
    </row>
    <row r="12" spans="1:7" ht="33.75" x14ac:dyDescent="0.25">
      <c r="A12" s="79" t="s">
        <v>10</v>
      </c>
      <c r="B12" s="20" t="s">
        <v>11</v>
      </c>
      <c r="C12" s="11">
        <v>100000</v>
      </c>
      <c r="D12" s="11">
        <v>100000</v>
      </c>
      <c r="E12" s="15"/>
      <c r="F12" s="16"/>
    </row>
    <row r="13" spans="1:7" ht="33.75" x14ac:dyDescent="0.25">
      <c r="A13" s="79" t="s">
        <v>12</v>
      </c>
      <c r="B13" s="20" t="s">
        <v>13</v>
      </c>
      <c r="C13" s="11">
        <v>1872736265.96</v>
      </c>
      <c r="D13" s="11">
        <v>1870287590.72</v>
      </c>
      <c r="E13" s="12"/>
      <c r="F13" s="13"/>
      <c r="G13" s="5"/>
    </row>
    <row r="14" spans="1:7" ht="33.75" x14ac:dyDescent="0.25">
      <c r="A14" s="79" t="s">
        <v>14</v>
      </c>
      <c r="B14" s="20" t="s">
        <v>15</v>
      </c>
      <c r="C14" s="11">
        <v>11624591.09</v>
      </c>
      <c r="D14" s="11">
        <v>11624511.09</v>
      </c>
      <c r="E14" s="12"/>
      <c r="F14" s="13"/>
    </row>
    <row r="15" spans="1:7" ht="31.5" customHeight="1" x14ac:dyDescent="0.25">
      <c r="A15" s="79" t="s">
        <v>16</v>
      </c>
      <c r="B15" s="20" t="s">
        <v>17</v>
      </c>
      <c r="C15" s="11">
        <v>811093.35</v>
      </c>
      <c r="D15" s="11">
        <v>811093.35</v>
      </c>
      <c r="E15" s="15"/>
      <c r="F15" s="16"/>
    </row>
    <row r="16" spans="1:7" ht="45.75" customHeight="1" x14ac:dyDescent="0.25">
      <c r="A16" s="79" t="s">
        <v>18</v>
      </c>
      <c r="B16" s="20" t="s">
        <v>19</v>
      </c>
      <c r="C16" s="11">
        <v>81798040</v>
      </c>
      <c r="D16" s="11">
        <v>81798040</v>
      </c>
      <c r="E16" s="15"/>
      <c r="F16" s="16"/>
    </row>
    <row r="17" spans="1:7" ht="33" customHeight="1" x14ac:dyDescent="0.25">
      <c r="A17" s="79" t="s">
        <v>21</v>
      </c>
      <c r="B17" s="20" t="s">
        <v>22</v>
      </c>
      <c r="C17" s="11">
        <v>19829363.869999997</v>
      </c>
      <c r="D17" s="11">
        <v>19829363.869999997</v>
      </c>
      <c r="E17" s="15"/>
      <c r="F17" s="16"/>
    </row>
    <row r="18" spans="1:7" ht="38.25" customHeight="1" x14ac:dyDescent="0.25">
      <c r="A18" s="79" t="s">
        <v>23</v>
      </c>
      <c r="B18" s="20" t="s">
        <v>24</v>
      </c>
      <c r="C18" s="11">
        <v>17280163.5</v>
      </c>
      <c r="D18" s="11">
        <v>17280163.5</v>
      </c>
      <c r="E18" s="12"/>
      <c r="F18" s="13"/>
      <c r="G18" s="2"/>
    </row>
    <row r="19" spans="1:7" ht="38.25" customHeight="1" x14ac:dyDescent="0.25">
      <c r="A19" s="79" t="s">
        <v>79</v>
      </c>
      <c r="B19" s="20" t="s">
        <v>80</v>
      </c>
      <c r="C19" s="11">
        <v>8006375.4299999997</v>
      </c>
      <c r="D19" s="11">
        <v>8006375.4299999997</v>
      </c>
      <c r="E19" s="12"/>
      <c r="F19" s="13"/>
      <c r="G19" s="2"/>
    </row>
    <row r="20" spans="1:7" ht="44.25" customHeight="1" x14ac:dyDescent="0.25">
      <c r="A20" s="112" t="s">
        <v>25</v>
      </c>
      <c r="B20" s="101"/>
      <c r="C20" s="6">
        <f>SUM(C21:C35)-C24-C25-C28-C27-C29</f>
        <v>1688309509.1399994</v>
      </c>
      <c r="D20" s="6">
        <f>SUM(D21:D35)-D24-D25-D28-D27-D29</f>
        <v>1680779159.5899997</v>
      </c>
      <c r="E20" s="21"/>
      <c r="F20" s="13"/>
    </row>
    <row r="21" spans="1:7" ht="36.75" customHeight="1" x14ac:dyDescent="0.25">
      <c r="A21" s="79" t="s">
        <v>8</v>
      </c>
      <c r="B21" s="20" t="s">
        <v>9</v>
      </c>
      <c r="C21" s="11">
        <v>87500</v>
      </c>
      <c r="D21" s="11">
        <v>87500</v>
      </c>
      <c r="E21" s="12"/>
      <c r="F21" s="13"/>
    </row>
    <row r="22" spans="1:7" ht="36.75" customHeight="1" x14ac:dyDescent="0.25">
      <c r="A22" s="82" t="s">
        <v>44</v>
      </c>
      <c r="B22" s="10" t="s">
        <v>45</v>
      </c>
      <c r="C22" s="11">
        <v>2504230</v>
      </c>
      <c r="D22" s="11">
        <v>2504230</v>
      </c>
      <c r="E22" s="12"/>
      <c r="F22" s="13"/>
    </row>
    <row r="23" spans="1:7" ht="33" customHeight="1" x14ac:dyDescent="0.25">
      <c r="A23" s="91" t="s">
        <v>26</v>
      </c>
      <c r="B23" s="80" t="s">
        <v>27</v>
      </c>
      <c r="C23" s="11">
        <v>832300415.27999997</v>
      </c>
      <c r="D23" s="11">
        <v>827061876.27999997</v>
      </c>
      <c r="E23" s="12"/>
      <c r="F23" s="13"/>
    </row>
    <row r="24" spans="1:7" ht="20.25" customHeight="1" x14ac:dyDescent="0.25">
      <c r="A24" s="92"/>
      <c r="B24" s="14" t="s">
        <v>6</v>
      </c>
      <c r="C24" s="11">
        <f>SUM(C25)</f>
        <v>20718466.66</v>
      </c>
      <c r="D24" s="11">
        <f>SUM(D25)</f>
        <v>20718466.66</v>
      </c>
      <c r="E24" s="12"/>
      <c r="F24" s="13"/>
    </row>
    <row r="25" spans="1:7" ht="34.5" customHeight="1" x14ac:dyDescent="0.25">
      <c r="A25" s="93"/>
      <c r="B25" s="17" t="s">
        <v>28</v>
      </c>
      <c r="C25" s="18">
        <v>20718466.66</v>
      </c>
      <c r="D25" s="18">
        <v>20718466.66</v>
      </c>
      <c r="E25" s="12"/>
      <c r="F25" s="13"/>
      <c r="G25" s="5"/>
    </row>
    <row r="26" spans="1:7" ht="33.75" x14ac:dyDescent="0.25">
      <c r="A26" s="91" t="s">
        <v>14</v>
      </c>
      <c r="B26" s="81" t="s">
        <v>15</v>
      </c>
      <c r="C26" s="22">
        <v>836180284.85000002</v>
      </c>
      <c r="D26" s="22">
        <v>833888474.29999995</v>
      </c>
      <c r="E26" s="12"/>
      <c r="F26" s="13"/>
    </row>
    <row r="27" spans="1:7" ht="15" x14ac:dyDescent="0.25">
      <c r="A27" s="92"/>
      <c r="B27" s="14" t="s">
        <v>6</v>
      </c>
      <c r="C27" s="22">
        <f>C28+C29</f>
        <v>139913364.62</v>
      </c>
      <c r="D27" s="22">
        <f>D28+D29</f>
        <v>139913364.62</v>
      </c>
      <c r="E27" s="12"/>
      <c r="F27" s="13"/>
    </row>
    <row r="28" spans="1:7" ht="33.75" x14ac:dyDescent="0.25">
      <c r="A28" s="92"/>
      <c r="B28" s="74" t="s">
        <v>75</v>
      </c>
      <c r="C28" s="18">
        <v>90303010.040000007</v>
      </c>
      <c r="D28" s="22">
        <v>90303010.040000007</v>
      </c>
      <c r="E28" s="12"/>
      <c r="F28" s="13"/>
      <c r="G28" s="5"/>
    </row>
    <row r="29" spans="1:7" ht="29.25" customHeight="1" x14ac:dyDescent="0.25">
      <c r="A29" s="93"/>
      <c r="B29" s="17" t="s">
        <v>82</v>
      </c>
      <c r="C29" s="18">
        <v>49610354.579999998</v>
      </c>
      <c r="D29" s="22">
        <v>49610354.579999998</v>
      </c>
      <c r="E29" s="12"/>
      <c r="F29" s="13"/>
    </row>
    <row r="30" spans="1:7" ht="24.75" customHeight="1" x14ac:dyDescent="0.25">
      <c r="A30" s="79" t="s">
        <v>16</v>
      </c>
      <c r="B30" s="10" t="s">
        <v>17</v>
      </c>
      <c r="C30" s="11">
        <v>877430</v>
      </c>
      <c r="D30" s="11">
        <v>877430</v>
      </c>
      <c r="E30" s="15"/>
      <c r="F30" s="16"/>
    </row>
    <row r="31" spans="1:7" ht="52.5" customHeight="1" x14ac:dyDescent="0.25">
      <c r="A31" s="79" t="s">
        <v>18</v>
      </c>
      <c r="B31" s="20" t="s">
        <v>29</v>
      </c>
      <c r="C31" s="11">
        <v>4163327.8200000003</v>
      </c>
      <c r="D31" s="11">
        <v>4163327.8200000003</v>
      </c>
      <c r="E31" s="15"/>
      <c r="F31" s="16"/>
    </row>
    <row r="32" spans="1:7" ht="27" customHeight="1" x14ac:dyDescent="0.25">
      <c r="A32" s="79" t="s">
        <v>55</v>
      </c>
      <c r="B32" s="10" t="s">
        <v>56</v>
      </c>
      <c r="C32" s="11">
        <v>223770</v>
      </c>
      <c r="D32" s="11">
        <v>223770</v>
      </c>
      <c r="E32" s="15"/>
      <c r="F32" s="16"/>
    </row>
    <row r="33" spans="1:75" ht="39" customHeight="1" x14ac:dyDescent="0.25">
      <c r="A33" s="79" t="s">
        <v>21</v>
      </c>
      <c r="B33" s="10" t="s">
        <v>22</v>
      </c>
      <c r="C33" s="11">
        <v>1169885.25</v>
      </c>
      <c r="D33" s="11">
        <v>1169885.25</v>
      </c>
      <c r="E33" s="15"/>
      <c r="F33" s="16"/>
    </row>
    <row r="34" spans="1:75" ht="33.75" x14ac:dyDescent="0.25">
      <c r="A34" s="79" t="s">
        <v>23</v>
      </c>
      <c r="B34" s="10" t="s">
        <v>24</v>
      </c>
      <c r="C34" s="11">
        <v>7953544.1400000006</v>
      </c>
      <c r="D34" s="11">
        <v>7953544.1400000006</v>
      </c>
      <c r="E34" s="12"/>
      <c r="F34" s="13"/>
    </row>
    <row r="35" spans="1:75" ht="30" customHeight="1" x14ac:dyDescent="0.25">
      <c r="A35" s="79" t="s">
        <v>79</v>
      </c>
      <c r="B35" s="20" t="s">
        <v>80</v>
      </c>
      <c r="C35" s="11">
        <v>2849121.8</v>
      </c>
      <c r="D35" s="11">
        <v>2849121.8</v>
      </c>
      <c r="E35" s="12"/>
      <c r="F35" s="13"/>
    </row>
    <row r="36" spans="1:75" ht="18" customHeight="1" x14ac:dyDescent="0.25">
      <c r="A36" s="96" t="s">
        <v>30</v>
      </c>
      <c r="B36" s="90"/>
      <c r="C36" s="6">
        <f>SUM(C37)</f>
        <v>6880367.3600000003</v>
      </c>
      <c r="D36" s="6">
        <f>SUM(D37)</f>
        <v>6048844.8799999999</v>
      </c>
      <c r="E36" s="12"/>
      <c r="F36" s="13"/>
    </row>
    <row r="37" spans="1:75" ht="39" customHeight="1" x14ac:dyDescent="0.25">
      <c r="A37" s="79" t="s">
        <v>21</v>
      </c>
      <c r="B37" s="23" t="s">
        <v>22</v>
      </c>
      <c r="C37" s="11">
        <v>6880367.3600000003</v>
      </c>
      <c r="D37" s="11">
        <v>6048844.8799999999</v>
      </c>
      <c r="E37" s="21"/>
      <c r="F37" s="13"/>
    </row>
    <row r="38" spans="1:75" ht="28.5" customHeight="1" x14ac:dyDescent="0.25">
      <c r="A38" s="96" t="s">
        <v>31</v>
      </c>
      <c r="B38" s="90"/>
      <c r="C38" s="6">
        <f>SUM(C39:C43)</f>
        <v>495270455.04999995</v>
      </c>
      <c r="D38" s="6">
        <f>SUM(D39:D43)</f>
        <v>476065033.08999991</v>
      </c>
      <c r="E38" s="15"/>
      <c r="F38" s="16"/>
    </row>
    <row r="39" spans="1:75" ht="33.75" x14ac:dyDescent="0.25">
      <c r="A39" s="82" t="s">
        <v>32</v>
      </c>
      <c r="B39" s="20" t="s">
        <v>33</v>
      </c>
      <c r="C39" s="11">
        <v>348464469.80000001</v>
      </c>
      <c r="D39" s="11">
        <v>348446761.14999998</v>
      </c>
      <c r="E39" s="15"/>
      <c r="F39" s="16"/>
    </row>
    <row r="40" spans="1:75" ht="45" customHeight="1" x14ac:dyDescent="0.25">
      <c r="A40" s="79" t="s">
        <v>34</v>
      </c>
      <c r="B40" s="20" t="s">
        <v>35</v>
      </c>
      <c r="C40" s="11">
        <v>139091848.47</v>
      </c>
      <c r="D40" s="11">
        <v>119904150.08</v>
      </c>
      <c r="E40" s="15"/>
      <c r="F40" s="16"/>
    </row>
    <row r="41" spans="1:75" ht="45.75" customHeight="1" x14ac:dyDescent="0.25">
      <c r="A41" s="79" t="s">
        <v>16</v>
      </c>
      <c r="B41" s="20" t="s">
        <v>17</v>
      </c>
      <c r="C41" s="11">
        <v>123782</v>
      </c>
      <c r="D41" s="11">
        <v>123767.08</v>
      </c>
      <c r="E41" s="15"/>
      <c r="F41" s="16"/>
    </row>
    <row r="42" spans="1:75" ht="45.75" customHeight="1" x14ac:dyDescent="0.25">
      <c r="A42" s="79" t="s">
        <v>55</v>
      </c>
      <c r="B42" s="20" t="s">
        <v>56</v>
      </c>
      <c r="C42" s="11">
        <v>50000</v>
      </c>
      <c r="D42" s="11">
        <v>50000</v>
      </c>
      <c r="E42" s="15"/>
      <c r="F42" s="16"/>
    </row>
    <row r="43" spans="1:75" ht="45.75" customHeight="1" x14ac:dyDescent="0.25">
      <c r="A43" s="79" t="s">
        <v>23</v>
      </c>
      <c r="B43" s="20" t="s">
        <v>24</v>
      </c>
      <c r="C43" s="11">
        <v>7540354.7799999993</v>
      </c>
      <c r="D43" s="11">
        <v>7540354.7799999993</v>
      </c>
      <c r="E43" s="15"/>
      <c r="F43" s="16"/>
    </row>
    <row r="44" spans="1:75" ht="31.5" customHeight="1" x14ac:dyDescent="0.25">
      <c r="A44" s="94" t="s">
        <v>36</v>
      </c>
      <c r="B44" s="102"/>
      <c r="C44" s="6">
        <f>SUM(C45:C49)-C48-C49</f>
        <v>757234014.68000007</v>
      </c>
      <c r="D44" s="6">
        <f>SUM(D45:D47)-D48-D49</f>
        <v>638911407.03999996</v>
      </c>
      <c r="E44" s="25"/>
      <c r="F44" s="16"/>
    </row>
    <row r="45" spans="1:75" ht="43.5" customHeight="1" x14ac:dyDescent="0.25">
      <c r="A45" s="82" t="s">
        <v>32</v>
      </c>
      <c r="B45" s="10" t="s">
        <v>33</v>
      </c>
      <c r="C45" s="11">
        <v>143797448.31</v>
      </c>
      <c r="D45" s="11">
        <v>140093519.99000001</v>
      </c>
      <c r="E45" s="21"/>
      <c r="F45" s="13"/>
    </row>
    <row r="46" spans="1:75" ht="43.5" customHeight="1" x14ac:dyDescent="0.25">
      <c r="A46" s="82" t="s">
        <v>16</v>
      </c>
      <c r="B46" s="68" t="s">
        <v>17</v>
      </c>
      <c r="C46" s="31">
        <v>292650</v>
      </c>
      <c r="D46" s="31">
        <v>162580.53</v>
      </c>
      <c r="E46" s="21"/>
      <c r="F46" s="13"/>
    </row>
    <row r="47" spans="1:75" ht="45.75" customHeight="1" x14ac:dyDescent="0.25">
      <c r="A47" s="106" t="s">
        <v>20</v>
      </c>
      <c r="B47" s="68" t="s">
        <v>37</v>
      </c>
      <c r="C47" s="31">
        <v>613143916.37</v>
      </c>
      <c r="D47" s="31">
        <v>498655306.51999998</v>
      </c>
      <c r="E47" s="26"/>
      <c r="F47" s="15"/>
    </row>
    <row r="48" spans="1:75" s="71" customFormat="1" ht="22.5" customHeight="1" x14ac:dyDescent="0.25">
      <c r="A48" s="107"/>
      <c r="B48" s="14" t="s">
        <v>6</v>
      </c>
      <c r="C48" s="11">
        <f>C49</f>
        <v>6159535</v>
      </c>
      <c r="D48" s="11">
        <f>D49</f>
        <v>0</v>
      </c>
      <c r="E48" s="26"/>
      <c r="F48" s="1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s="71" customFormat="1" ht="45.75" customHeight="1" x14ac:dyDescent="0.25">
      <c r="A49" s="108"/>
      <c r="B49" s="20" t="s">
        <v>77</v>
      </c>
      <c r="C49" s="18">
        <v>6159535</v>
      </c>
      <c r="D49" s="18">
        <v>0</v>
      </c>
      <c r="E49" s="26"/>
      <c r="F49" s="15"/>
      <c r="G49" s="1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ht="48.75" customHeight="1" x14ac:dyDescent="0.25">
      <c r="A50" s="109" t="s">
        <v>93</v>
      </c>
      <c r="B50" s="110"/>
      <c r="C50" s="72">
        <f>SUM(C51:C54)</f>
        <v>92495902.670000002</v>
      </c>
      <c r="D50" s="72">
        <f>SUM(D51:D54)</f>
        <v>92495902.670000002</v>
      </c>
      <c r="E50" s="8"/>
      <c r="F50" s="15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ht="31.5" customHeight="1" x14ac:dyDescent="0.25">
      <c r="A51" s="79" t="s">
        <v>38</v>
      </c>
      <c r="B51" s="20" t="s">
        <v>39</v>
      </c>
      <c r="C51" s="11">
        <v>14766501.470000001</v>
      </c>
      <c r="D51" s="11">
        <v>14766501.470000001</v>
      </c>
      <c r="E51" s="15"/>
      <c r="F51" s="16"/>
    </row>
    <row r="52" spans="1:75" ht="36.75" customHeight="1" x14ac:dyDescent="0.25">
      <c r="A52" s="79" t="s">
        <v>26</v>
      </c>
      <c r="B52" s="10" t="s">
        <v>27</v>
      </c>
      <c r="C52" s="11">
        <v>54976938.450000003</v>
      </c>
      <c r="D52" s="11">
        <v>54976938.450000003</v>
      </c>
      <c r="E52" s="15"/>
      <c r="F52" s="16"/>
    </row>
    <row r="53" spans="1:75" ht="36.75" customHeight="1" x14ac:dyDescent="0.25">
      <c r="A53" s="79" t="s">
        <v>14</v>
      </c>
      <c r="B53" s="10" t="s">
        <v>15</v>
      </c>
      <c r="C53" s="11">
        <v>338037.75</v>
      </c>
      <c r="D53" s="11">
        <v>338037.75</v>
      </c>
      <c r="E53" s="15"/>
      <c r="F53" s="16"/>
    </row>
    <row r="54" spans="1:75" ht="39" customHeight="1" x14ac:dyDescent="0.25">
      <c r="A54" s="79" t="s">
        <v>40</v>
      </c>
      <c r="B54" s="10" t="s">
        <v>41</v>
      </c>
      <c r="C54" s="11">
        <v>22414425</v>
      </c>
      <c r="D54" s="11">
        <v>22414425</v>
      </c>
      <c r="E54" s="21"/>
      <c r="F54" s="13"/>
    </row>
    <row r="55" spans="1:75" ht="36.75" customHeight="1" x14ac:dyDescent="0.25">
      <c r="A55" s="105" t="s">
        <v>42</v>
      </c>
      <c r="B55" s="111"/>
      <c r="C55" s="6">
        <f>SUM(C56:C58)</f>
        <v>170153030</v>
      </c>
      <c r="D55" s="6">
        <f>SUM(D56:D58)</f>
        <v>166182983</v>
      </c>
      <c r="E55" s="15"/>
      <c r="F55" s="16"/>
    </row>
    <row r="56" spans="1:75" ht="33.75" x14ac:dyDescent="0.25">
      <c r="A56" s="79" t="s">
        <v>8</v>
      </c>
      <c r="B56" s="20" t="s">
        <v>9</v>
      </c>
      <c r="C56" s="11">
        <v>133411368</v>
      </c>
      <c r="D56" s="11">
        <v>129441321</v>
      </c>
      <c r="E56" s="15"/>
      <c r="F56" s="16"/>
    </row>
    <row r="57" spans="1:75" ht="46.5" customHeight="1" x14ac:dyDescent="0.25">
      <c r="A57" s="79" t="s">
        <v>18</v>
      </c>
      <c r="B57" s="10" t="s">
        <v>29</v>
      </c>
      <c r="C57" s="11">
        <v>35843582</v>
      </c>
      <c r="D57" s="11">
        <v>35843582</v>
      </c>
      <c r="E57" s="27"/>
      <c r="F57" s="13"/>
    </row>
    <row r="58" spans="1:75" ht="46.5" customHeight="1" x14ac:dyDescent="0.25">
      <c r="A58" s="79" t="s">
        <v>23</v>
      </c>
      <c r="B58" s="20" t="s">
        <v>24</v>
      </c>
      <c r="C58" s="11">
        <v>898080</v>
      </c>
      <c r="D58" s="11">
        <v>898080</v>
      </c>
      <c r="E58" s="27"/>
      <c r="F58" s="13"/>
    </row>
    <row r="59" spans="1:75" ht="15" customHeight="1" x14ac:dyDescent="0.25">
      <c r="A59" s="105" t="s">
        <v>43</v>
      </c>
      <c r="B59" s="104"/>
      <c r="C59" s="6">
        <f>SUM(C60:C61)</f>
        <v>4066285.08</v>
      </c>
      <c r="D59" s="6">
        <f>SUM(D60:D61)</f>
        <v>4053034.93</v>
      </c>
      <c r="E59" s="62"/>
      <c r="F59" s="16"/>
    </row>
    <row r="60" spans="1:75" ht="32.25" customHeight="1" x14ac:dyDescent="0.25">
      <c r="A60" s="79" t="s">
        <v>44</v>
      </c>
      <c r="B60" s="20" t="s">
        <v>45</v>
      </c>
      <c r="C60" s="11">
        <v>3660301.08</v>
      </c>
      <c r="D60" s="11">
        <v>3647050.93</v>
      </c>
      <c r="E60" s="15"/>
      <c r="F60" s="16"/>
    </row>
    <row r="61" spans="1:75" ht="30.75" customHeight="1" x14ac:dyDescent="0.25">
      <c r="A61" s="79" t="s">
        <v>21</v>
      </c>
      <c r="B61" s="20" t="s">
        <v>22</v>
      </c>
      <c r="C61" s="11">
        <v>405984</v>
      </c>
      <c r="D61" s="11">
        <v>405984</v>
      </c>
      <c r="E61" s="28"/>
      <c r="F61" s="29"/>
    </row>
    <row r="62" spans="1:75" ht="38.25" customHeight="1" x14ac:dyDescent="0.25">
      <c r="A62" s="105" t="s">
        <v>46</v>
      </c>
      <c r="B62" s="104"/>
      <c r="C62" s="6">
        <f>SUM(C63:C66)</f>
        <v>216024940.20000002</v>
      </c>
      <c r="D62" s="6">
        <f>SUM(D63:D66)</f>
        <v>179839041.18000001</v>
      </c>
      <c r="E62" s="63"/>
      <c r="F62" s="29"/>
    </row>
    <row r="63" spans="1:75" ht="38.25" customHeight="1" x14ac:dyDescent="0.25">
      <c r="A63" s="82" t="s">
        <v>47</v>
      </c>
      <c r="B63" s="30" t="s">
        <v>48</v>
      </c>
      <c r="C63" s="31">
        <v>209353059.93000001</v>
      </c>
      <c r="D63" s="31">
        <v>173167160.91</v>
      </c>
      <c r="E63" s="15"/>
      <c r="F63" s="16"/>
    </row>
    <row r="64" spans="1:75" ht="36" customHeight="1" x14ac:dyDescent="0.25">
      <c r="A64" s="24" t="s">
        <v>16</v>
      </c>
      <c r="B64" s="20" t="s">
        <v>17</v>
      </c>
      <c r="C64" s="11">
        <v>156459.15</v>
      </c>
      <c r="D64" s="11">
        <v>156459.15</v>
      </c>
      <c r="E64" s="15"/>
      <c r="F64" s="16"/>
    </row>
    <row r="65" spans="1:7" ht="36" customHeight="1" x14ac:dyDescent="0.25">
      <c r="A65" s="66" t="s">
        <v>21</v>
      </c>
      <c r="B65" s="67" t="s">
        <v>22</v>
      </c>
      <c r="C65" s="31">
        <v>1042389.46</v>
      </c>
      <c r="D65" s="11">
        <v>1042389.46</v>
      </c>
      <c r="E65" s="15"/>
      <c r="F65" s="16"/>
    </row>
    <row r="66" spans="1:7" ht="36" customHeight="1" x14ac:dyDescent="0.25">
      <c r="A66" s="79" t="s">
        <v>23</v>
      </c>
      <c r="B66" s="20" t="s">
        <v>24</v>
      </c>
      <c r="C66" s="11">
        <v>5473031.6600000001</v>
      </c>
      <c r="D66" s="11">
        <v>5473031.6600000001</v>
      </c>
      <c r="E66" s="15"/>
      <c r="F66" s="16"/>
    </row>
    <row r="67" spans="1:7" ht="13.5" customHeight="1" x14ac:dyDescent="0.25">
      <c r="A67" s="103" t="s">
        <v>83</v>
      </c>
      <c r="B67" s="104"/>
      <c r="C67" s="6">
        <f>SUM(C68:C77)-C69-C72-C70-C73-C74-C75</f>
        <v>1315376834.9100001</v>
      </c>
      <c r="D67" s="6">
        <f>SUM(D68:D77)-D69-D72-D70-D73-D74-D75</f>
        <v>1313335558.01</v>
      </c>
      <c r="E67" s="28"/>
      <c r="F67" s="29"/>
    </row>
    <row r="68" spans="1:7" ht="50.25" customHeight="1" x14ac:dyDescent="0.25">
      <c r="A68" s="91" t="s">
        <v>49</v>
      </c>
      <c r="B68" s="10" t="s">
        <v>50</v>
      </c>
      <c r="C68" s="11">
        <v>1068816459.49</v>
      </c>
      <c r="D68" s="11">
        <v>1066775796.29</v>
      </c>
      <c r="E68" s="19"/>
      <c r="F68" s="19"/>
    </row>
    <row r="69" spans="1:7" ht="18" customHeight="1" x14ac:dyDescent="0.25">
      <c r="A69" s="92"/>
      <c r="B69" s="14" t="s">
        <v>6</v>
      </c>
      <c r="C69" s="11">
        <f>SUM(C70)</f>
        <v>80777731.959999993</v>
      </c>
      <c r="D69" s="11">
        <f>SUM(D70)</f>
        <v>80777731.959999993</v>
      </c>
      <c r="E69" s="19"/>
      <c r="F69" s="19"/>
    </row>
    <row r="70" spans="1:7" ht="25.5" customHeight="1" x14ac:dyDescent="0.25">
      <c r="A70" s="93"/>
      <c r="B70" s="17" t="s">
        <v>89</v>
      </c>
      <c r="C70" s="70">
        <v>80777731.959999993</v>
      </c>
      <c r="D70" s="18">
        <v>80777731.959999993</v>
      </c>
      <c r="E70" s="19"/>
      <c r="F70" s="19"/>
      <c r="G70" s="5"/>
    </row>
    <row r="71" spans="1:7" ht="49.5" customHeight="1" x14ac:dyDescent="0.25">
      <c r="A71" s="91" t="s">
        <v>40</v>
      </c>
      <c r="B71" s="20" t="s">
        <v>41</v>
      </c>
      <c r="C71" s="11">
        <v>228625755.25999999</v>
      </c>
      <c r="D71" s="11">
        <v>228625141.56</v>
      </c>
      <c r="E71" s="19"/>
      <c r="F71" s="19"/>
    </row>
    <row r="72" spans="1:7" ht="15" x14ac:dyDescent="0.25">
      <c r="A72" s="92"/>
      <c r="B72" s="14" t="s">
        <v>6</v>
      </c>
      <c r="C72" s="11">
        <f>SUM(C73+C74+C75)</f>
        <v>199412667.84</v>
      </c>
      <c r="D72" s="11">
        <f>SUM(D73+D74+D75)</f>
        <v>199412667.83000001</v>
      </c>
      <c r="E72" s="19"/>
      <c r="F72" s="19"/>
    </row>
    <row r="73" spans="1:7" ht="51.75" customHeight="1" x14ac:dyDescent="0.25">
      <c r="A73" s="92"/>
      <c r="B73" s="33" t="s">
        <v>51</v>
      </c>
      <c r="C73" s="18">
        <v>69019675.920000002</v>
      </c>
      <c r="D73" s="18">
        <v>69019675.909999996</v>
      </c>
      <c r="E73" s="19"/>
      <c r="F73" s="19"/>
      <c r="G73" s="5"/>
    </row>
    <row r="74" spans="1:7" ht="72" customHeight="1" x14ac:dyDescent="0.25">
      <c r="A74" s="92"/>
      <c r="B74" s="65" t="s">
        <v>76</v>
      </c>
      <c r="C74" s="18">
        <v>66475214.140000001</v>
      </c>
      <c r="D74" s="18">
        <v>66475214.140000001</v>
      </c>
      <c r="E74" s="19"/>
      <c r="F74" s="19"/>
    </row>
    <row r="75" spans="1:7" ht="56.25" x14ac:dyDescent="0.25">
      <c r="A75" s="92"/>
      <c r="B75" s="69" t="s">
        <v>94</v>
      </c>
      <c r="C75" s="18">
        <v>63917777.780000001</v>
      </c>
      <c r="D75" s="18">
        <v>63917777.780000001</v>
      </c>
      <c r="E75" s="19"/>
      <c r="F75" s="26"/>
      <c r="G75" s="26"/>
    </row>
    <row r="76" spans="1:7" ht="22.5" x14ac:dyDescent="0.25">
      <c r="A76" s="79" t="s">
        <v>21</v>
      </c>
      <c r="B76" s="20" t="s">
        <v>22</v>
      </c>
      <c r="C76" s="11">
        <v>17747071.25</v>
      </c>
      <c r="D76" s="11">
        <v>17747071.25</v>
      </c>
      <c r="E76" s="19"/>
      <c r="F76" s="19"/>
    </row>
    <row r="77" spans="1:7" ht="37.5" customHeight="1" x14ac:dyDescent="0.25">
      <c r="A77" s="79" t="str">
        <f>'[1]Из АЦК, тыс р'!A85</f>
        <v>9030000000</v>
      </c>
      <c r="B77" s="20" t="str">
        <f>'[1]Из АЦК, тыс р'!B85</f>
        <v>Другие непрограммные расходы по реализации вопросов местного значения города Дзержинска, связанные с общегородским управлением</v>
      </c>
      <c r="C77" s="11">
        <v>187548.91</v>
      </c>
      <c r="D77" s="11">
        <v>187548.91</v>
      </c>
      <c r="E77" s="19"/>
      <c r="F77" s="19"/>
    </row>
    <row r="78" spans="1:7" ht="28.5" customHeight="1" x14ac:dyDescent="0.25">
      <c r="A78" s="94" t="s">
        <v>52</v>
      </c>
      <c r="B78" s="102"/>
      <c r="C78" s="6">
        <f>SUM(C79)</f>
        <v>260668813.63999999</v>
      </c>
      <c r="D78" s="6">
        <f>SUM(D79)</f>
        <v>260668809.97999999</v>
      </c>
      <c r="E78" s="19"/>
      <c r="F78" s="29"/>
    </row>
    <row r="79" spans="1:7" ht="42.75" customHeight="1" x14ac:dyDescent="0.25">
      <c r="A79" s="79" t="s">
        <v>49</v>
      </c>
      <c r="B79" s="10" t="s">
        <v>50</v>
      </c>
      <c r="C79" s="32">
        <v>260668813.63999999</v>
      </c>
      <c r="D79" s="32">
        <v>260668809.97999999</v>
      </c>
      <c r="E79" s="19"/>
      <c r="F79" s="29"/>
    </row>
    <row r="80" spans="1:7" ht="27" customHeight="1" x14ac:dyDescent="0.25">
      <c r="A80" s="105" t="s">
        <v>53</v>
      </c>
      <c r="B80" s="104"/>
      <c r="C80" s="6">
        <f>SUM(C81:C86)</f>
        <v>255765594.15000001</v>
      </c>
      <c r="D80" s="6">
        <f>SUM(D81:D86)</f>
        <v>254934052.70000002</v>
      </c>
      <c r="E80" s="12"/>
      <c r="F80" s="13"/>
    </row>
    <row r="81" spans="1:6" ht="33.75" x14ac:dyDescent="0.25">
      <c r="A81" s="79" t="s">
        <v>8</v>
      </c>
      <c r="B81" s="34" t="s">
        <v>9</v>
      </c>
      <c r="C81" s="11">
        <v>297792</v>
      </c>
      <c r="D81" s="11">
        <v>297760</v>
      </c>
      <c r="E81" s="12"/>
      <c r="F81" s="13"/>
    </row>
    <row r="82" spans="1:6" ht="33.75" x14ac:dyDescent="0.25">
      <c r="A82" s="79" t="s">
        <v>44</v>
      </c>
      <c r="B82" s="20" t="s">
        <v>45</v>
      </c>
      <c r="C82" s="11">
        <v>214478837.62</v>
      </c>
      <c r="D82" s="11">
        <v>213650464.56999999</v>
      </c>
      <c r="E82" s="12"/>
      <c r="F82" s="13"/>
    </row>
    <row r="83" spans="1:6" ht="34.5" customHeight="1" x14ac:dyDescent="0.25">
      <c r="A83" s="79" t="s">
        <v>26</v>
      </c>
      <c r="B83" s="20" t="s">
        <v>27</v>
      </c>
      <c r="C83" s="11">
        <v>34618429.689999998</v>
      </c>
      <c r="D83" s="11">
        <v>34618429.689999998</v>
      </c>
      <c r="E83" s="15"/>
      <c r="F83" s="16"/>
    </row>
    <row r="84" spans="1:6" ht="24" customHeight="1" x14ac:dyDescent="0.25">
      <c r="A84" s="79" t="s">
        <v>16</v>
      </c>
      <c r="B84" s="20" t="s">
        <v>17</v>
      </c>
      <c r="C84" s="11">
        <v>411707.33</v>
      </c>
      <c r="D84" s="11">
        <v>411707.33</v>
      </c>
      <c r="E84" s="15"/>
      <c r="F84" s="16"/>
    </row>
    <row r="85" spans="1:6" ht="30.75" customHeight="1" x14ac:dyDescent="0.25">
      <c r="A85" s="79" t="s">
        <v>21</v>
      </c>
      <c r="B85" s="20" t="s">
        <v>22</v>
      </c>
      <c r="C85" s="11">
        <v>5886147.5099999998</v>
      </c>
      <c r="D85" s="11">
        <v>5883011.1100000003</v>
      </c>
      <c r="E85" s="21"/>
      <c r="F85" s="13"/>
    </row>
    <row r="86" spans="1:6" ht="39.75" customHeight="1" x14ac:dyDescent="0.25">
      <c r="A86" s="79" t="s">
        <v>23</v>
      </c>
      <c r="B86" s="20" t="s">
        <v>24</v>
      </c>
      <c r="C86" s="11">
        <v>72680</v>
      </c>
      <c r="D86" s="11">
        <v>72680</v>
      </c>
      <c r="E86" s="21"/>
      <c r="F86" s="13"/>
    </row>
    <row r="87" spans="1:6" ht="32.25" customHeight="1" x14ac:dyDescent="0.25">
      <c r="A87" s="105" t="s">
        <v>54</v>
      </c>
      <c r="B87" s="104"/>
      <c r="C87" s="6">
        <f>SUM(C88:C91)</f>
        <v>87939180.88000001</v>
      </c>
      <c r="D87" s="6">
        <f>SUM(D88:D91)</f>
        <v>87882360.140000001</v>
      </c>
      <c r="E87" s="15"/>
      <c r="F87" s="16"/>
    </row>
    <row r="88" spans="1:6" ht="33.75" x14ac:dyDescent="0.25">
      <c r="A88" s="79" t="s">
        <v>8</v>
      </c>
      <c r="B88" s="20" t="s">
        <v>9</v>
      </c>
      <c r="C88" s="64">
        <v>545333.32999999996</v>
      </c>
      <c r="D88" s="64">
        <v>545073.32999999996</v>
      </c>
      <c r="E88" s="15"/>
      <c r="F88" s="16"/>
    </row>
    <row r="89" spans="1:6" ht="42.75" customHeight="1" x14ac:dyDescent="0.25">
      <c r="A89" s="79" t="s">
        <v>44</v>
      </c>
      <c r="B89" s="20" t="s">
        <v>45</v>
      </c>
      <c r="C89" s="11">
        <v>86934847.540000007</v>
      </c>
      <c r="D89" s="11">
        <v>86878286.799999997</v>
      </c>
      <c r="E89" s="15"/>
      <c r="F89" s="16"/>
    </row>
    <row r="90" spans="1:6" ht="31.5" customHeight="1" x14ac:dyDescent="0.25">
      <c r="A90" s="79" t="s">
        <v>16</v>
      </c>
      <c r="B90" s="20" t="s">
        <v>17</v>
      </c>
      <c r="C90" s="64">
        <v>385000</v>
      </c>
      <c r="D90" s="64">
        <v>385000</v>
      </c>
      <c r="E90" s="15"/>
      <c r="F90" s="16"/>
    </row>
    <row r="91" spans="1:6" ht="36.75" customHeight="1" x14ac:dyDescent="0.25">
      <c r="A91" s="79" t="s">
        <v>55</v>
      </c>
      <c r="B91" s="20" t="s">
        <v>56</v>
      </c>
      <c r="C91" s="11">
        <v>74000.009999999995</v>
      </c>
      <c r="D91" s="11">
        <v>74000.009999999995</v>
      </c>
      <c r="E91" s="21"/>
      <c r="F91" s="13"/>
    </row>
    <row r="92" spans="1:6" ht="32.25" customHeight="1" x14ac:dyDescent="0.25">
      <c r="A92" s="96" t="s">
        <v>57</v>
      </c>
      <c r="B92" s="90"/>
      <c r="C92" s="6">
        <f>SUM(C93:C102)</f>
        <v>773089310.54999995</v>
      </c>
      <c r="D92" s="6">
        <f>SUM(D93:D102)</f>
        <v>665951609.75999999</v>
      </c>
      <c r="E92" s="12"/>
      <c r="F92" s="13"/>
    </row>
    <row r="93" spans="1:6" ht="39" customHeight="1" x14ac:dyDescent="0.25">
      <c r="A93" s="79" t="s">
        <v>47</v>
      </c>
      <c r="B93" s="20" t="s">
        <v>48</v>
      </c>
      <c r="C93" s="11">
        <v>32350101.539999999</v>
      </c>
      <c r="D93" s="11">
        <v>32350101.539999999</v>
      </c>
      <c r="E93" s="12"/>
      <c r="F93" s="13"/>
    </row>
    <row r="94" spans="1:6" ht="31.5" customHeight="1" x14ac:dyDescent="0.25">
      <c r="A94" s="79" t="s">
        <v>32</v>
      </c>
      <c r="B94" s="35" t="s">
        <v>33</v>
      </c>
      <c r="C94" s="11">
        <v>12000</v>
      </c>
      <c r="D94" s="11">
        <v>12000</v>
      </c>
      <c r="E94" s="12"/>
      <c r="F94" s="13"/>
    </row>
    <row r="95" spans="1:6" ht="33.75" x14ac:dyDescent="0.25">
      <c r="A95" s="79" t="s">
        <v>12</v>
      </c>
      <c r="B95" s="36" t="s">
        <v>13</v>
      </c>
      <c r="C95" s="11">
        <v>124842235.47</v>
      </c>
      <c r="D95" s="11">
        <v>124842235.47</v>
      </c>
      <c r="E95" s="15"/>
      <c r="F95" s="16"/>
    </row>
    <row r="96" spans="1:6" ht="22.5" x14ac:dyDescent="0.25">
      <c r="A96" s="79" t="s">
        <v>26</v>
      </c>
      <c r="B96" s="36" t="s">
        <v>27</v>
      </c>
      <c r="C96" s="11">
        <v>44657201.009999998</v>
      </c>
      <c r="D96" s="11">
        <v>44657201.009999998</v>
      </c>
      <c r="E96" s="15"/>
      <c r="F96" s="16"/>
    </row>
    <row r="97" spans="1:32" ht="43.5" customHeight="1" x14ac:dyDescent="0.25">
      <c r="A97" s="79" t="s">
        <v>16</v>
      </c>
      <c r="B97" s="25" t="s">
        <v>17</v>
      </c>
      <c r="C97" s="11">
        <v>3142545.0999999996</v>
      </c>
      <c r="D97" s="11">
        <v>3142545.0999999996</v>
      </c>
      <c r="E97" s="12"/>
      <c r="F97" s="13"/>
    </row>
    <row r="98" spans="1:32" ht="28.5" customHeight="1" x14ac:dyDescent="0.25">
      <c r="A98" s="79" t="s">
        <v>55</v>
      </c>
      <c r="B98" s="10" t="s">
        <v>56</v>
      </c>
      <c r="C98" s="11">
        <v>45780462</v>
      </c>
      <c r="D98" s="11">
        <v>45780462</v>
      </c>
      <c r="E98" s="12"/>
      <c r="F98" s="13"/>
    </row>
    <row r="99" spans="1:32" ht="30" customHeight="1" x14ac:dyDescent="0.25">
      <c r="A99" s="79" t="s">
        <v>21</v>
      </c>
      <c r="B99" s="20" t="s">
        <v>22</v>
      </c>
      <c r="C99" s="11">
        <v>410253334.44</v>
      </c>
      <c r="D99" s="11">
        <v>410226334.44</v>
      </c>
      <c r="E99" s="12"/>
      <c r="F99" s="13"/>
    </row>
    <row r="100" spans="1:32" ht="34.5" customHeight="1" x14ac:dyDescent="0.25">
      <c r="A100" s="79" t="s">
        <v>23</v>
      </c>
      <c r="B100" s="20" t="s">
        <v>24</v>
      </c>
      <c r="C100" s="11">
        <v>107710700.79000001</v>
      </c>
      <c r="D100" s="11">
        <v>600000</v>
      </c>
      <c r="E100" s="37"/>
      <c r="F100" s="38"/>
    </row>
    <row r="101" spans="1:32" ht="34.5" customHeight="1" x14ac:dyDescent="0.25">
      <c r="A101" s="79" t="s">
        <v>79</v>
      </c>
      <c r="B101" s="20" t="s">
        <v>80</v>
      </c>
      <c r="C101" s="11">
        <v>1020000</v>
      </c>
      <c r="D101" s="11">
        <v>1020000</v>
      </c>
      <c r="E101" s="37"/>
      <c r="F101" s="38"/>
    </row>
    <row r="102" spans="1:32" ht="34.5" customHeight="1" x14ac:dyDescent="0.25">
      <c r="A102" s="79" t="s">
        <v>95</v>
      </c>
      <c r="B102" s="20" t="s">
        <v>96</v>
      </c>
      <c r="C102" s="11">
        <v>3320730.2</v>
      </c>
      <c r="D102" s="11">
        <v>3320730.2</v>
      </c>
      <c r="E102" s="37"/>
      <c r="F102" s="38"/>
    </row>
    <row r="103" spans="1:32" ht="15" customHeight="1" x14ac:dyDescent="0.25">
      <c r="A103" s="97" t="s">
        <v>84</v>
      </c>
      <c r="B103" s="98"/>
      <c r="C103" s="6">
        <f>SUM(C104:C111)-C106-C108-C107</f>
        <v>433702955.04000008</v>
      </c>
      <c r="D103" s="6">
        <f>SUM(D104:D111)-D106-D108-D107</f>
        <v>425498358.18000007</v>
      </c>
      <c r="E103" s="37"/>
      <c r="F103" s="3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44.25" customHeight="1" x14ac:dyDescent="0.25">
      <c r="A104" s="43" t="s">
        <v>49</v>
      </c>
      <c r="B104" s="75" t="s">
        <v>50</v>
      </c>
      <c r="C104" s="11">
        <v>38283504.350000001</v>
      </c>
      <c r="D104" s="11">
        <v>33533590.620000001</v>
      </c>
      <c r="E104" s="37"/>
      <c r="F104" s="3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33.75" x14ac:dyDescent="0.25">
      <c r="A105" s="99" t="s">
        <v>10</v>
      </c>
      <c r="B105" s="39" t="s">
        <v>11</v>
      </c>
      <c r="C105" s="11">
        <v>227645537.99000001</v>
      </c>
      <c r="D105" s="11">
        <v>224476440.62</v>
      </c>
      <c r="E105" s="37"/>
      <c r="F105" s="38"/>
      <c r="G105" s="5"/>
    </row>
    <row r="106" spans="1:32" ht="29.25" customHeight="1" x14ac:dyDescent="0.25">
      <c r="A106" s="100"/>
      <c r="B106" s="40" t="s">
        <v>6</v>
      </c>
      <c r="C106" s="11">
        <f>SUM(C107+C108)</f>
        <v>161089600</v>
      </c>
      <c r="D106" s="11">
        <f>SUM(D107+D108)</f>
        <v>158467858.88</v>
      </c>
      <c r="E106" s="37"/>
      <c r="F106" s="38"/>
    </row>
    <row r="107" spans="1:32" ht="33.75" customHeight="1" x14ac:dyDescent="0.25">
      <c r="A107" s="100"/>
      <c r="B107" s="78" t="s">
        <v>88</v>
      </c>
      <c r="C107" s="18">
        <v>30491000</v>
      </c>
      <c r="D107" s="18">
        <v>27869258.879999999</v>
      </c>
      <c r="E107" s="37"/>
      <c r="F107" s="38"/>
    </row>
    <row r="108" spans="1:32" ht="33.75" x14ac:dyDescent="0.25">
      <c r="A108" s="100"/>
      <c r="B108" s="77" t="s">
        <v>58</v>
      </c>
      <c r="C108" s="18">
        <v>130598600</v>
      </c>
      <c r="D108" s="18">
        <v>130598600</v>
      </c>
      <c r="E108" s="37"/>
      <c r="F108" s="38"/>
    </row>
    <row r="109" spans="1:32" ht="42.75" customHeight="1" x14ac:dyDescent="0.25">
      <c r="A109" s="43" t="s">
        <v>14</v>
      </c>
      <c r="B109" s="41" t="s">
        <v>15</v>
      </c>
      <c r="C109" s="31">
        <v>169518.87</v>
      </c>
      <c r="D109" s="31">
        <v>169518.87</v>
      </c>
      <c r="E109" s="37"/>
      <c r="F109" s="38"/>
    </row>
    <row r="110" spans="1:32" ht="31.5" customHeight="1" x14ac:dyDescent="0.25">
      <c r="A110" s="42" t="s">
        <v>16</v>
      </c>
      <c r="B110" s="39" t="s">
        <v>17</v>
      </c>
      <c r="C110" s="11">
        <v>123689.1</v>
      </c>
      <c r="D110" s="11">
        <v>123689.1</v>
      </c>
      <c r="E110" s="37"/>
      <c r="F110" s="38"/>
    </row>
    <row r="111" spans="1:32" ht="37.5" customHeight="1" x14ac:dyDescent="0.25">
      <c r="A111" s="43" t="s">
        <v>40</v>
      </c>
      <c r="B111" s="39" t="s">
        <v>41</v>
      </c>
      <c r="C111" s="11">
        <v>167480704.72999999</v>
      </c>
      <c r="D111" s="11">
        <v>167195118.97</v>
      </c>
      <c r="E111" s="37"/>
      <c r="F111" s="38"/>
    </row>
    <row r="112" spans="1:32" ht="30" customHeight="1" x14ac:dyDescent="0.25">
      <c r="A112" s="94" t="s">
        <v>59</v>
      </c>
      <c r="B112" s="101"/>
      <c r="C112" s="6">
        <f>SUM(C113:C114)</f>
        <v>7225580.8200000003</v>
      </c>
      <c r="D112" s="6">
        <f>SUM(D113:D114)</f>
        <v>6567071.6699999999</v>
      </c>
      <c r="E112" s="21"/>
      <c r="F112" s="13"/>
    </row>
    <row r="113" spans="1:7" ht="37.5" customHeight="1" x14ac:dyDescent="0.25">
      <c r="A113" s="43" t="s">
        <v>49</v>
      </c>
      <c r="B113" s="39" t="s">
        <v>50</v>
      </c>
      <c r="C113" s="11">
        <v>7180180.8200000003</v>
      </c>
      <c r="D113" s="11">
        <v>6521671.6699999999</v>
      </c>
      <c r="E113" s="21"/>
      <c r="F113" s="13"/>
    </row>
    <row r="114" spans="1:7" ht="22.5" x14ac:dyDescent="0.25">
      <c r="A114" s="43" t="s">
        <v>21</v>
      </c>
      <c r="B114" s="44" t="s">
        <v>22</v>
      </c>
      <c r="C114" s="11">
        <v>45400</v>
      </c>
      <c r="D114" s="11">
        <v>45400</v>
      </c>
      <c r="E114" s="15"/>
      <c r="F114" s="16"/>
    </row>
    <row r="115" spans="1:7" ht="15" x14ac:dyDescent="0.25">
      <c r="A115" s="94" t="s">
        <v>60</v>
      </c>
      <c r="B115" s="95"/>
      <c r="C115" s="6">
        <f>SUM(C116:C117)</f>
        <v>2305773</v>
      </c>
      <c r="D115" s="6">
        <f>SUM(D116:D117)</f>
        <v>1578773</v>
      </c>
      <c r="E115" s="37"/>
      <c r="F115" s="38"/>
    </row>
    <row r="116" spans="1:7" ht="22.5" x14ac:dyDescent="0.25">
      <c r="A116" s="79" t="s">
        <v>55</v>
      </c>
      <c r="B116" s="76" t="s">
        <v>56</v>
      </c>
      <c r="C116" s="11">
        <v>1000000</v>
      </c>
      <c r="D116" s="11">
        <v>273000</v>
      </c>
      <c r="E116" s="37"/>
      <c r="F116" s="38"/>
    </row>
    <row r="117" spans="1:7" ht="35.25" customHeight="1" x14ac:dyDescent="0.25">
      <c r="A117" s="79" t="s">
        <v>21</v>
      </c>
      <c r="B117" s="20" t="s">
        <v>22</v>
      </c>
      <c r="C117" s="11">
        <v>1305773</v>
      </c>
      <c r="D117" s="11">
        <v>1305773</v>
      </c>
      <c r="E117" s="37"/>
      <c r="F117" s="38"/>
    </row>
    <row r="118" spans="1:7" ht="15" customHeight="1" x14ac:dyDescent="0.25">
      <c r="A118" s="94" t="s">
        <v>61</v>
      </c>
      <c r="B118" s="95"/>
      <c r="C118" s="6">
        <f>SUM(C119:C119)</f>
        <v>14017530.890000001</v>
      </c>
      <c r="D118" s="6">
        <f>SUM(D119:D119)</f>
        <v>14017525.289999999</v>
      </c>
      <c r="E118" s="37"/>
      <c r="F118" s="38"/>
    </row>
    <row r="119" spans="1:7" ht="33" customHeight="1" x14ac:dyDescent="0.25">
      <c r="A119" s="24" t="s">
        <v>16</v>
      </c>
      <c r="B119" s="20" t="s">
        <v>17</v>
      </c>
      <c r="C119" s="11">
        <v>14017530.890000001</v>
      </c>
      <c r="D119" s="45">
        <v>14017525.289999999</v>
      </c>
      <c r="E119" s="37"/>
      <c r="F119" s="38"/>
      <c r="G119" s="5"/>
    </row>
    <row r="120" spans="1:7" ht="15" x14ac:dyDescent="0.25">
      <c r="A120" s="94" t="s">
        <v>85</v>
      </c>
      <c r="B120" s="95"/>
      <c r="C120" s="6">
        <f>SUM(C121)</f>
        <v>2559049</v>
      </c>
      <c r="D120" s="6">
        <f>SUM(D121)</f>
        <v>2559049</v>
      </c>
      <c r="E120" s="12"/>
      <c r="F120" s="13"/>
    </row>
    <row r="121" spans="1:7" ht="22.5" x14ac:dyDescent="0.25">
      <c r="A121" s="79" t="s">
        <v>86</v>
      </c>
      <c r="B121" s="10" t="s">
        <v>87</v>
      </c>
      <c r="C121" s="11">
        <v>2559049</v>
      </c>
      <c r="D121" s="11">
        <v>2559049</v>
      </c>
      <c r="E121" s="15"/>
      <c r="F121" s="16"/>
    </row>
    <row r="122" spans="1:7" ht="15" customHeight="1" x14ac:dyDescent="0.25">
      <c r="A122" s="86" t="s">
        <v>62</v>
      </c>
      <c r="B122" s="113"/>
      <c r="C122" s="113"/>
      <c r="D122" s="114"/>
      <c r="E122" s="15"/>
      <c r="F122" s="16"/>
    </row>
    <row r="123" spans="1:7" ht="15" x14ac:dyDescent="0.25">
      <c r="A123" s="94" t="s">
        <v>63</v>
      </c>
      <c r="B123" s="90"/>
      <c r="C123" s="6">
        <f>SUM(C124)</f>
        <v>43150841.68</v>
      </c>
      <c r="D123" s="6">
        <f>SUM(D124)</f>
        <v>43110724.25</v>
      </c>
      <c r="E123" s="12"/>
      <c r="F123" s="13"/>
    </row>
    <row r="124" spans="1:7" ht="30" customHeight="1" x14ac:dyDescent="0.25">
      <c r="A124" s="79" t="s">
        <v>64</v>
      </c>
      <c r="B124" s="20" t="s">
        <v>65</v>
      </c>
      <c r="C124" s="11">
        <v>43150841.68</v>
      </c>
      <c r="D124" s="11">
        <v>43110724.25</v>
      </c>
      <c r="E124" s="15"/>
      <c r="F124" s="16"/>
    </row>
    <row r="125" spans="1:7" ht="15" customHeight="1" x14ac:dyDescent="0.25">
      <c r="A125" s="86" t="s">
        <v>66</v>
      </c>
      <c r="B125" s="113"/>
      <c r="C125" s="113"/>
      <c r="D125" s="114"/>
      <c r="E125" s="46"/>
      <c r="F125" s="46"/>
    </row>
    <row r="126" spans="1:7" ht="15" x14ac:dyDescent="0.25">
      <c r="A126" s="94" t="s">
        <v>67</v>
      </c>
      <c r="B126" s="95"/>
      <c r="C126" s="6">
        <f>SUM(C127)</f>
        <v>15859670.050000001</v>
      </c>
      <c r="D126" s="6">
        <f>SUM(D127)</f>
        <v>15859585.5</v>
      </c>
      <c r="E126" s="5"/>
      <c r="F126" s="5"/>
    </row>
    <row r="127" spans="1:7" ht="27.75" customHeight="1" x14ac:dyDescent="0.25">
      <c r="A127" s="79" t="s">
        <v>68</v>
      </c>
      <c r="B127" s="20" t="s">
        <v>69</v>
      </c>
      <c r="C127" s="11">
        <v>15859670.050000001</v>
      </c>
      <c r="D127" s="11">
        <v>15859585.5</v>
      </c>
      <c r="E127" s="12"/>
      <c r="F127" s="13"/>
    </row>
    <row r="128" spans="1:7" ht="15" x14ac:dyDescent="0.25">
      <c r="A128" s="47" t="s">
        <v>70</v>
      </c>
      <c r="B128" s="48"/>
      <c r="C128" s="49">
        <f>SUM(C4+C20+C36+C38+C44+C50+C55+C59+C62+C67+C78+C80+C87+C92+C103+C112+C115+C118+C120+C123+C126)</f>
        <v>11434557097.969997</v>
      </c>
      <c r="D128" s="49">
        <f>SUM(D4+D20+D36+D38+D44+D50+D55+D59+D62+D67+D78+D80+D87+D92+D103+D112+D115+D118+D120+D123+D126)</f>
        <v>11072453094.200003</v>
      </c>
      <c r="E128" s="52"/>
      <c r="F128" s="52"/>
    </row>
    <row r="129" spans="1:7" ht="15" x14ac:dyDescent="0.25">
      <c r="A129" s="50"/>
      <c r="B129" s="51"/>
      <c r="C129" s="52"/>
      <c r="D129" s="52"/>
      <c r="E129" s="12"/>
      <c r="F129" s="13"/>
      <c r="G129" s="5"/>
    </row>
    <row r="130" spans="1:7" ht="102" x14ac:dyDescent="0.25">
      <c r="A130" s="53" t="s">
        <v>90</v>
      </c>
      <c r="B130" s="54"/>
      <c r="C130" s="55"/>
      <c r="D130" s="56" t="s">
        <v>91</v>
      </c>
      <c r="F130" s="13"/>
    </row>
    <row r="131" spans="1:7" ht="15" x14ac:dyDescent="0.25">
      <c r="A131" s="57"/>
      <c r="B131" s="58" t="s">
        <v>71</v>
      </c>
      <c r="C131" s="59"/>
      <c r="D131" s="60" t="s">
        <v>72</v>
      </c>
    </row>
    <row r="132" spans="1:7" ht="15" x14ac:dyDescent="0.25">
      <c r="A132" s="59"/>
      <c r="B132" s="59"/>
      <c r="C132" s="59"/>
      <c r="D132" s="59"/>
      <c r="E132" s="61"/>
      <c r="F132" s="3"/>
    </row>
    <row r="133" spans="1:7" ht="15" x14ac:dyDescent="0.25">
      <c r="A133" s="59"/>
      <c r="B133" s="59"/>
      <c r="C133" s="59"/>
      <c r="D133" s="59"/>
      <c r="E133" s="3"/>
      <c r="F133" s="3"/>
    </row>
  </sheetData>
  <mergeCells count="32">
    <mergeCell ref="A126:B126"/>
    <mergeCell ref="A103:B103"/>
    <mergeCell ref="A105:A108"/>
    <mergeCell ref="A112:B112"/>
    <mergeCell ref="A115:B115"/>
    <mergeCell ref="A118:B118"/>
    <mergeCell ref="A120:B120"/>
    <mergeCell ref="A122:D122"/>
    <mergeCell ref="A123:B123"/>
    <mergeCell ref="A125:D125"/>
    <mergeCell ref="A20:B20"/>
    <mergeCell ref="A23:A25"/>
    <mergeCell ref="A26:A29"/>
    <mergeCell ref="A38:B38"/>
    <mergeCell ref="A44:B44"/>
    <mergeCell ref="A47:A49"/>
    <mergeCell ref="A50:B50"/>
    <mergeCell ref="A55:B55"/>
    <mergeCell ref="A59:B59"/>
    <mergeCell ref="A62:B62"/>
    <mergeCell ref="A1:D1"/>
    <mergeCell ref="A3:D3"/>
    <mergeCell ref="A4:B4"/>
    <mergeCell ref="A5:A9"/>
    <mergeCell ref="A92:B92"/>
    <mergeCell ref="A36:B36"/>
    <mergeCell ref="A78:B78"/>
    <mergeCell ref="A67:B67"/>
    <mergeCell ref="A68:A70"/>
    <mergeCell ref="A71:A75"/>
    <mergeCell ref="A80:B80"/>
    <mergeCell ref="A87:B87"/>
  </mergeCells>
  <pageMargins left="0" right="0" top="0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2025-01-21T12:50:05Z</dcterms:modified>
</cp:coreProperties>
</file>