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18" i="1" l="1"/>
  <c r="C118" i="1"/>
  <c r="D113" i="1"/>
  <c r="C113" i="1"/>
  <c r="D110" i="1"/>
  <c r="C110" i="1"/>
  <c r="D108" i="1"/>
  <c r="C108" i="1"/>
  <c r="D105" i="1"/>
  <c r="C105" i="1"/>
  <c r="D101" i="1"/>
  <c r="C101" i="1"/>
  <c r="D97" i="1"/>
  <c r="C97" i="1"/>
  <c r="D91" i="1"/>
  <c r="C91" i="1"/>
  <c r="D83" i="1"/>
  <c r="C83" i="1"/>
  <c r="D77" i="1"/>
  <c r="C77" i="1"/>
  <c r="D71" i="1"/>
  <c r="C71" i="1"/>
  <c r="D69" i="1"/>
  <c r="C69" i="1"/>
  <c r="D66" i="1"/>
  <c r="C66" i="1"/>
  <c r="D64" i="1"/>
  <c r="C64" i="1"/>
  <c r="D60" i="1"/>
  <c r="C60" i="1"/>
  <c r="D55" i="1"/>
  <c r="C55" i="1"/>
  <c r="D50" i="1"/>
  <c r="C50" i="1"/>
  <c r="D46" i="1"/>
  <c r="C46" i="1"/>
  <c r="D42" i="1"/>
  <c r="C42" i="1"/>
  <c r="D36" i="1"/>
  <c r="D34" i="1" s="1"/>
  <c r="C36" i="1"/>
  <c r="C34" i="1" s="1"/>
  <c r="D32" i="1"/>
  <c r="C32" i="1"/>
  <c r="D22" i="1"/>
  <c r="C22" i="1"/>
  <c r="D19" i="1"/>
  <c r="C19" i="1"/>
  <c r="D6" i="1"/>
  <c r="C6" i="1"/>
  <c r="D4" i="1"/>
  <c r="C4" i="1"/>
  <c r="C121" i="1" l="1"/>
  <c r="D121" i="1"/>
</calcChain>
</file>

<file path=xl/sharedStrings.xml><?xml version="1.0" encoding="utf-8"?>
<sst xmlns="http://schemas.openxmlformats.org/spreadsheetml/2006/main" count="205" uniqueCount="99">
  <si>
    <t>Код программы</t>
  </si>
  <si>
    <t>Наименование программы</t>
  </si>
  <si>
    <t>ГРБС Администрация г. Дзержинска</t>
  </si>
  <si>
    <t>Департамент образования</t>
  </si>
  <si>
    <t>0100000000</t>
  </si>
  <si>
    <t>Муниципальная программа "Развитие общего и дополнительного образования городского округа город Дзержинск"</t>
  </si>
  <si>
    <t>в том числе по национальным проектам:</t>
  </si>
  <si>
    <t>0400000000</t>
  </si>
  <si>
    <t>Муниципальная программа "Обеспечение безопасности жизнедеятельности населения городского округа город Дзержинск"</t>
  </si>
  <si>
    <t>0700000000</t>
  </si>
  <si>
    <t>Муниципальная программа "Охрана окружающей среды и развитие лесного хозяйства городского округа город Дзержинск"</t>
  </si>
  <si>
    <t>1000000000</t>
  </si>
  <si>
    <t>Муниципальная программа «Развитие муниципальной системы дошкольного образования в городском округе город Дзержинск»</t>
  </si>
  <si>
    <t>1200000000</t>
  </si>
  <si>
    <t>Муниципальная программа "Развитие физической культуры, спорта и молодежной политики в городском округе город Дзержинск"</t>
  </si>
  <si>
    <t>1300000000</t>
  </si>
  <si>
    <t>Муниципальная программа "Развитие информационного общества городского округа город Дзержинск"</t>
  </si>
  <si>
    <t>1400000000</t>
  </si>
  <si>
    <t>Муниципальная программа "Профилактика терроризма и экстремизма, минимизации и ликвидации последствий терроризма и экстремизма на территории городского округа город Дзержинск"</t>
  </si>
  <si>
    <t>1600000000</t>
  </si>
  <si>
    <t>9020000000</t>
  </si>
  <si>
    <t>Непрограммные расходы по обеспечению деятельности администрации города Дзержинска</t>
  </si>
  <si>
    <t>9030000000</t>
  </si>
  <si>
    <t>Другие непрограммные расходы по реализации вопросов местного значения города Дзержинска, связанные с общегородским управлением</t>
  </si>
  <si>
    <t xml:space="preserve">Управление культуры, молодежной политики и спорта </t>
  </si>
  <si>
    <t>1100000000</t>
  </si>
  <si>
    <t>Муниципальная программа "Развитие культуры в городском округе город Дзержинск"</t>
  </si>
  <si>
    <t>Муниципальная программа "Профилактика терроризма и экстремизма, минимизация и ликвидация последствий терроризма и экстремизма на территории городского округа город Дзержинск"</t>
  </si>
  <si>
    <t>Департамент социальной политики администрации города</t>
  </si>
  <si>
    <t xml:space="preserve">Комитет по управлению муниципальным имуществом </t>
  </si>
  <si>
    <t>0800000000</t>
  </si>
  <si>
    <t>Муниципальная программа "Обеспечение жителей городского округа город Дзержинск доступным и комфортным жильем"</t>
  </si>
  <si>
    <t>0900000000</t>
  </si>
  <si>
    <t>Муниципальная программа "Управление муниципальным имуществом городского округа город Дзержинск"</t>
  </si>
  <si>
    <t xml:space="preserve">Департамент градостроительной деятельности, строительства и охраны объектов культурного наследия города Дзержинска </t>
  </si>
  <si>
    <t>Муниципальная программа "Развитие градостроительной деятельности и строительства на территории городского округа город Дзержинск"</t>
  </si>
  <si>
    <t>0300000000</t>
  </si>
  <si>
    <t>Муниципальная программа "Развитие предпринимательства на территории городского округа город Дзержинск"</t>
  </si>
  <si>
    <t>1500000000</t>
  </si>
  <si>
    <t>Муниципальная программа "Формирование современной городской среды на территории городского округа город Дзержинск"</t>
  </si>
  <si>
    <t>Управление по делам гражданской обороны и чрезвычайным ситуациям</t>
  </si>
  <si>
    <t>Департамент экономического развития и инвестиций</t>
  </si>
  <si>
    <t>0600000000</t>
  </si>
  <si>
    <t>Муниципальная программа "Повышение эффективности деятельности органов местного самоуправления городского округа город Дзержинск"</t>
  </si>
  <si>
    <t xml:space="preserve">Департамент жилищно-коммунального хозяйства </t>
  </si>
  <si>
    <t>0500000000</t>
  </si>
  <si>
    <t>Муниципальная программа "Обеспечение населения городского округа город Дзержинск качественными услугами в сфере городского хозяйства"</t>
  </si>
  <si>
    <t>0200000000</t>
  </si>
  <si>
    <t>Муниципальная программа "Развитие дорожной сети, транспортного обслуживания населения и благоустройство территории городского округа город Дзержинск"</t>
  </si>
  <si>
    <t xml:space="preserve">Сектор транспорта и связи </t>
  </si>
  <si>
    <t xml:space="preserve">Департамент управления делами </t>
  </si>
  <si>
    <t>Департамент информационной политики и взаимодействия со средствами массовой информации администрации города</t>
  </si>
  <si>
    <t>1700000000</t>
  </si>
  <si>
    <t>Муниципальная программа "Повышение эффективности бюджетных расходов в городском округе город Дзержинск"</t>
  </si>
  <si>
    <t xml:space="preserve">Департамент финансов </t>
  </si>
  <si>
    <t>Управление муниципального контроля</t>
  </si>
  <si>
    <t>Управление муниципальной службы и кадрового обеспечения</t>
  </si>
  <si>
    <t>Управление цифровой трансформации</t>
  </si>
  <si>
    <t>ГРБС городская Дума г. Дзержинска</t>
  </si>
  <si>
    <t>Городская Дума</t>
  </si>
  <si>
    <t>9010000000</t>
  </si>
  <si>
    <t>Непрограммные расходы по обеспечению деятельности Городской Думы города Дзержинска</t>
  </si>
  <si>
    <t>ГРБС Контрольно-счетная палата г. Дзержинска</t>
  </si>
  <si>
    <t xml:space="preserve">Контрольно-счетная палата </t>
  </si>
  <si>
    <t>9080000000</t>
  </si>
  <si>
    <t>Непрограммные расходы по обеспечению деятельности контрольно-счетной палаты города Дзержинска</t>
  </si>
  <si>
    <t>Итого</t>
  </si>
  <si>
    <t>(подпись)</t>
  </si>
  <si>
    <t>(расшифровка подписи)</t>
  </si>
  <si>
    <t>Бюджетные ассигнования ,  руб</t>
  </si>
  <si>
    <t>Исполнено,  руб</t>
  </si>
  <si>
    <t xml:space="preserve">Департамент  дорожного хозяйства </t>
  </si>
  <si>
    <t>Департамент благоустройства экологии и лесного хозяйства</t>
  </si>
  <si>
    <t>Избирательная комиссия</t>
  </si>
  <si>
    <t>9040000000</t>
  </si>
  <si>
    <t>Непрограммные расходы по обеспечению деятельности избирательной комиссии города Дзержинска</t>
  </si>
  <si>
    <t>Управление потребительского рынка и рекламы</t>
  </si>
  <si>
    <r>
  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  </r>
    <r>
      <rPr>
        <i/>
        <sz val="8"/>
        <rFont val="Arial Cyr"/>
        <charset val="204"/>
      </rPr>
      <t>(011Ю651790)</t>
    </r>
  </si>
  <si>
    <r>
      <t>Расходы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</t>
    </r>
    <r>
      <rPr>
        <i/>
        <sz val="8"/>
        <rFont val="Arial Cyr"/>
        <charset val="204"/>
      </rPr>
      <t>(011Ю650500)</t>
    </r>
  </si>
  <si>
    <r>
      <t>Расходы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  </r>
    <r>
      <rPr>
        <i/>
        <sz val="8"/>
        <rFont val="Arial Cyr"/>
        <charset val="204"/>
      </rPr>
      <t>(011Ю653030)</t>
    </r>
  </si>
  <si>
    <r>
      <t>Мероприятие "Модернизация муниципальных театров"</t>
    </r>
    <r>
      <rPr>
        <i/>
        <sz val="8"/>
        <rFont val="Arial Cyr"/>
        <charset val="204"/>
      </rPr>
      <t>(113Я5А5132)</t>
    </r>
  </si>
  <si>
    <r>
      <t>Мероприятие "Оснащение образовательных организаций в сфере культуры музыкальными инструментами, оборудованием и учебными материалами"</t>
    </r>
    <r>
      <rPr>
        <i/>
        <sz val="8"/>
        <rFont val="Arial Cyr"/>
        <charset val="204"/>
      </rPr>
      <t>(113Я555194)</t>
    </r>
  </si>
  <si>
    <r>
      <t>Мероприятие "Модернизация региональных и муниципальных театров"</t>
    </r>
    <r>
      <rPr>
        <i/>
        <sz val="8"/>
        <rFont val="Arial Cyr"/>
        <charset val="204"/>
      </rPr>
      <t>(113Я555132)</t>
    </r>
  </si>
  <si>
    <t>1800000000</t>
  </si>
  <si>
    <t>Муниципальная программа "Развитие физической культуры и спорта в городском округе город Дзержинск"</t>
  </si>
  <si>
    <r>
      <t>Мероприятие "Обеспечение мероприятий по переселению граждан из аварийного жилищного фонда за счет средств областного и местного бюджетов"</t>
    </r>
    <r>
      <rPr>
        <i/>
        <sz val="8"/>
        <rFont val="Arial"/>
        <family val="2"/>
        <charset val="204"/>
      </rPr>
      <t>(083И26748V)</t>
    </r>
  </si>
  <si>
    <r>
      <t>Мероприятие "Капитальный ремонт и ремонт автомобильных дорог общего пользования местного значения"(</t>
    </r>
    <r>
      <rPr>
        <i/>
        <sz val="8"/>
        <rFont val="Arial Cyr"/>
        <charset val="204"/>
      </rPr>
      <t>021И8А4470)</t>
    </r>
  </si>
  <si>
    <t>Муниципальная программа "Профилактика терроризма и экстремизма, минимизация и ликвидация последствий терроризма на территории городского округа город Дзержинск"</t>
  </si>
  <si>
    <t>1900000000</t>
  </si>
  <si>
    <t>Муниципальная программа "Информационный город – информирование населения о деятельности органов местного самоуправления на территории городского округа город Дзержинск"</t>
  </si>
  <si>
    <r>
      <t>Мероприятие "Реализация программ формирования современной городской среды (федеральный, областной и местный бюджеты)"</t>
    </r>
    <r>
      <rPr>
        <i/>
        <sz val="8"/>
        <rFont val="Arial Cyr"/>
        <charset val="204"/>
      </rPr>
      <t>(152И455550)</t>
    </r>
  </si>
  <si>
    <r>
      <t>Мероприятие "Реализация проектов победителей Всероссийского конкурса лучших проектов создания комфортной городской среды" (федеральный, областной местный бюджеты)</t>
    </r>
    <r>
      <rPr>
        <i/>
        <sz val="8"/>
        <color theme="1"/>
        <rFont val="Arial"/>
        <family val="2"/>
        <charset val="204"/>
      </rPr>
      <t>(152И454240)</t>
    </r>
  </si>
  <si>
    <r>
      <t>Мероприятие "Реализация проектов победителей Всероссийского конкурса лучших проектов создания комфортной городской среды" (областной, местный бюджеты)</t>
    </r>
    <r>
      <rPr>
        <i/>
        <sz val="8"/>
        <rFont val="Arial Cyr"/>
        <charset val="204"/>
      </rPr>
      <t>(152И4А4240)</t>
    </r>
  </si>
  <si>
    <t>9050000000</t>
  </si>
  <si>
    <t>Иные межбюджетные трансферты из Резервных фондов</t>
  </si>
  <si>
    <t xml:space="preserve">Заместитель главы администрации городского округа, директор департамента финансов                                                           </t>
  </si>
  <si>
    <t>С.А.Жолобов</t>
  </si>
  <si>
    <t>Информация об исполнении городского бюджета по расходам по ответственным структурным подразделениям в разрезе муниципальных программ на 01.06.2026</t>
  </si>
  <si>
    <r>
      <t>Мероприятие "Софинансирование разницы стоимости жилых помещений между их фактической стоимостью и установленной в региональной адресной программе "Переселение граждан на территории Нижегородской области в период с 2024 по 2028 годы из аварийного жилищного фонда, признанного таковым с 1 января 2017г. до 1 января 2022г."</t>
    </r>
    <r>
      <rPr>
        <i/>
        <sz val="8"/>
        <rFont val="Arial"/>
        <family val="2"/>
        <charset val="204"/>
      </rPr>
      <t>(083И2А748V)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</si>
</sst>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 Cyr"/>
    </font>
    <font>
      <i/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i/>
      <sz val="8"/>
      <name val="Arial"/>
      <family val="2"/>
      <charset val="204"/>
    </font>
    <font>
      <sz val="9"/>
      <name val="Arial Cyr"/>
    </font>
    <font>
      <sz val="8"/>
      <color theme="1"/>
      <name val="Arial"/>
      <family val="2"/>
      <charset val="204"/>
    </font>
    <font>
      <b/>
      <sz val="8"/>
      <name val="Arial Cyr"/>
    </font>
    <font>
      <sz val="8.5"/>
      <name val="Arial"/>
      <family val="2"/>
      <charset val="204"/>
    </font>
    <font>
      <sz val="7"/>
      <name val="Arial"/>
      <family val="2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i/>
      <u/>
      <sz val="8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/>
    <xf numFmtId="49" fontId="1" fillId="0" borderId="4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0" fillId="2" borderId="0" xfId="0" applyNumberFormat="1" applyFill="1"/>
    <xf numFmtId="49" fontId="4" fillId="0" borderId="3" xfId="0" applyNumberFormat="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 applyAlignment="1">
      <alignment horizontal="left"/>
    </xf>
    <xf numFmtId="4" fontId="0" fillId="0" borderId="0" xfId="0" applyNumberFormat="1" applyFill="1" applyBorder="1"/>
    <xf numFmtId="4" fontId="5" fillId="0" borderId="0" xfId="0" applyNumberFormat="1" applyFont="1" applyFill="1" applyBorder="1" applyAlignment="1" applyProtection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Border="1" applyAlignment="1" applyProtection="1">
      <alignment horizontal="left" vertical="center" wrapText="1"/>
    </xf>
    <xf numFmtId="4" fontId="5" fillId="0" borderId="4" xfId="0" applyNumberFormat="1" applyFont="1" applyBorder="1" applyAlignment="1" applyProtection="1">
      <alignment horizontal="right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left"/>
    </xf>
    <xf numFmtId="4" fontId="4" fillId="0" borderId="8" xfId="0" applyNumberFormat="1" applyFont="1" applyFill="1" applyBorder="1" applyAlignment="1">
      <alignment horizontal="right" vertical="center" wrapText="1"/>
    </xf>
    <xf numFmtId="49" fontId="4" fillId="0" borderId="1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/>
    <xf numFmtId="49" fontId="4" fillId="0" borderId="11" xfId="0" applyNumberFormat="1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" fontId="10" fillId="0" borderId="0" xfId="0" applyNumberFormat="1" applyFont="1" applyFill="1" applyBorder="1" applyAlignment="1" applyProtection="1">
      <alignment horizontal="left" vertical="center" wrapText="1"/>
    </xf>
    <xf numFmtId="4" fontId="10" fillId="0" borderId="0" xfId="0" applyNumberFormat="1" applyFont="1" applyFill="1" applyBorder="1" applyAlignment="1" applyProtection="1">
      <alignment horizontal="right" vertical="center" wrapText="1"/>
    </xf>
    <xf numFmtId="49" fontId="11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left"/>
    </xf>
    <xf numFmtId="49" fontId="3" fillId="0" borderId="8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left"/>
    </xf>
    <xf numFmtId="4" fontId="1" fillId="0" borderId="4" xfId="0" applyNumberFormat="1" applyFont="1" applyFill="1" applyBorder="1"/>
    <xf numFmtId="0" fontId="13" fillId="0" borderId="0" xfId="0" applyFont="1" applyFill="1" applyBorder="1"/>
    <xf numFmtId="0" fontId="7" fillId="0" borderId="0" xfId="0" applyFont="1" applyFill="1" applyBorder="1"/>
    <xf numFmtId="4" fontId="12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>
      <alignment horizontal="left" vertical="top" wrapText="1"/>
    </xf>
    <xf numFmtId="0" fontId="7" fillId="0" borderId="12" xfId="0" applyFont="1" applyFill="1" applyBorder="1"/>
    <xf numFmtId="4" fontId="7" fillId="0" borderId="0" xfId="0" applyNumberFormat="1" applyFont="1" applyFill="1"/>
    <xf numFmtId="0" fontId="7" fillId="0" borderId="12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7" fillId="0" borderId="0" xfId="0" applyFont="1" applyFill="1"/>
    <xf numFmtId="0" fontId="14" fillId="0" borderId="0" xfId="0" applyFont="1" applyFill="1" applyBorder="1" applyAlignment="1">
      <alignment horizontal="center" vertical="top"/>
    </xf>
    <xf numFmtId="0" fontId="0" fillId="0" borderId="0" xfId="0" applyFill="1" applyAlignment="1">
      <alignment horizontal="left"/>
    </xf>
    <xf numFmtId="4" fontId="5" fillId="2" borderId="0" xfId="0" applyNumberFormat="1" applyFont="1" applyFill="1" applyBorder="1" applyAlignment="1" applyProtection="1">
      <alignment horizontal="left" vertical="center" wrapText="1"/>
    </xf>
    <xf numFmtId="4" fontId="8" fillId="2" borderId="0" xfId="0" applyNumberFormat="1" applyFont="1" applyFill="1" applyBorder="1" applyAlignment="1">
      <alignment horizontal="left"/>
    </xf>
    <xf numFmtId="4" fontId="4" fillId="2" borderId="4" xfId="0" applyNumberFormat="1" applyFont="1" applyFill="1" applyBorder="1" applyAlignment="1">
      <alignment horizontal="righ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Border="1" applyAlignment="1" applyProtection="1">
      <alignment horizontal="left" vertical="center" wrapText="1"/>
    </xf>
    <xf numFmtId="4" fontId="3" fillId="2" borderId="8" xfId="0" applyNumberFormat="1" applyFont="1" applyFill="1" applyBorder="1" applyAlignment="1">
      <alignment horizontal="right" vertical="center" wrapText="1"/>
    </xf>
    <xf numFmtId="49" fontId="5" fillId="0" borderId="13" xfId="0" applyNumberFormat="1" applyFont="1" applyBorder="1" applyAlignment="1" applyProtection="1">
      <alignment horizontal="left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4" fontId="5" fillId="2" borderId="0" xfId="0" applyNumberFormat="1" applyFont="1" applyFill="1" applyBorder="1" applyAlignment="1" applyProtection="1">
      <alignment horizontal="right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6" fillId="2" borderId="0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 wrapText="1"/>
    </xf>
    <xf numFmtId="4" fontId="7" fillId="2" borderId="0" xfId="0" applyNumberFormat="1" applyFont="1" applyFill="1" applyBorder="1" applyAlignment="1">
      <alignment horizontal="left"/>
    </xf>
    <xf numFmtId="49" fontId="17" fillId="0" borderId="3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9" fontId="17" fillId="0" borderId="4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vertical="center" wrapText="1"/>
    </xf>
    <xf numFmtId="4" fontId="11" fillId="0" borderId="4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 wrapText="1"/>
    </xf>
    <xf numFmtId="4" fontId="5" fillId="2" borderId="8" xfId="0" applyNumberFormat="1" applyFont="1" applyFill="1" applyBorder="1" applyAlignment="1" applyProtection="1">
      <alignment horizontal="right" vertical="center"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left" vertical="center" wrapText="1"/>
    </xf>
    <xf numFmtId="4" fontId="0" fillId="0" borderId="0" xfId="0" applyNumberFormat="1"/>
    <xf numFmtId="49" fontId="4" fillId="0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4" fillId="2" borderId="0" xfId="0" applyNumberFormat="1" applyFont="1" applyFill="1" applyBorder="1" applyAlignment="1">
      <alignment horizontal="right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vertical="center" wrapText="1"/>
    </xf>
    <xf numFmtId="4" fontId="5" fillId="0" borderId="13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54"/>
  <sheetViews>
    <sheetView tabSelected="1" workbookViewId="0">
      <selection activeCell="E8" sqref="E8"/>
    </sheetView>
  </sheetViews>
  <sheetFormatPr defaultRowHeight="41.25" customHeight="1" x14ac:dyDescent="0.25"/>
  <cols>
    <col min="1" max="1" width="14.140625" style="3" customWidth="1"/>
    <col min="2" max="2" width="47.5703125" style="3" customWidth="1"/>
    <col min="3" max="3" width="17.140625" style="3" customWidth="1"/>
    <col min="4" max="4" width="17" style="3" customWidth="1"/>
    <col min="5" max="5" width="27.5703125" style="1" customWidth="1"/>
    <col min="6" max="6" width="23.85546875" style="2" customWidth="1"/>
    <col min="7" max="7" width="25.42578125" style="3" customWidth="1"/>
    <col min="8" max="8" width="15.7109375" style="3" customWidth="1"/>
    <col min="9" max="16384" width="9.140625" style="3"/>
  </cols>
  <sheetData>
    <row r="1" spans="1:8" ht="54.75" customHeight="1" x14ac:dyDescent="0.25">
      <c r="A1" s="117" t="s">
        <v>97</v>
      </c>
      <c r="B1" s="118"/>
      <c r="C1" s="118"/>
      <c r="D1" s="119"/>
    </row>
    <row r="2" spans="1:8" ht="38.25" x14ac:dyDescent="0.25">
      <c r="A2" s="4" t="s">
        <v>0</v>
      </c>
      <c r="B2" s="4" t="s">
        <v>1</v>
      </c>
      <c r="C2" s="4" t="s">
        <v>69</v>
      </c>
      <c r="D2" s="4" t="s">
        <v>70</v>
      </c>
      <c r="G2" s="5"/>
    </row>
    <row r="3" spans="1:8" ht="15" x14ac:dyDescent="0.25">
      <c r="A3" s="98" t="s">
        <v>2</v>
      </c>
      <c r="B3" s="120"/>
      <c r="C3" s="120"/>
      <c r="D3" s="121"/>
      <c r="G3" s="5"/>
    </row>
    <row r="4" spans="1:8" ht="29.25" customHeight="1" x14ac:dyDescent="0.25">
      <c r="A4" s="122" t="s">
        <v>3</v>
      </c>
      <c r="B4" s="97"/>
      <c r="C4" s="6">
        <f>SUM(C5:C18)-C6-C7-C8-C9</f>
        <v>5657492368.5299988</v>
      </c>
      <c r="D4" s="6">
        <f>SUM(D5:D18)-D6-D7-D8-D9</f>
        <v>2246305037.2599998</v>
      </c>
      <c r="E4" s="7"/>
      <c r="F4" s="8"/>
      <c r="G4" s="9"/>
    </row>
    <row r="5" spans="1:8" ht="33" customHeight="1" x14ac:dyDescent="0.25">
      <c r="A5" s="107" t="s">
        <v>4</v>
      </c>
      <c r="B5" s="10" t="s">
        <v>5</v>
      </c>
      <c r="C5" s="11">
        <v>3394967086.0300002</v>
      </c>
      <c r="D5" s="11">
        <v>1376541058.0899999</v>
      </c>
      <c r="E5" s="12"/>
      <c r="F5" s="13"/>
    </row>
    <row r="6" spans="1:8" ht="15" x14ac:dyDescent="0.25">
      <c r="A6" s="108"/>
      <c r="B6" s="77" t="s">
        <v>6</v>
      </c>
      <c r="C6" s="11">
        <f>SUM(C7+C8+C9)</f>
        <v>88832200.640000001</v>
      </c>
      <c r="D6" s="11">
        <f>SUM(D7+D8+D9)</f>
        <v>34876138.520000003</v>
      </c>
      <c r="E6" s="14"/>
      <c r="F6" s="15"/>
      <c r="G6" s="5"/>
    </row>
    <row r="7" spans="1:8" ht="50.25" customHeight="1" x14ac:dyDescent="0.25">
      <c r="A7" s="108"/>
      <c r="B7" s="62" t="s">
        <v>77</v>
      </c>
      <c r="C7" s="31">
        <v>10477860.640000001</v>
      </c>
      <c r="D7" s="31">
        <v>4147874.6</v>
      </c>
      <c r="E7" s="18"/>
      <c r="F7" s="18"/>
      <c r="G7" s="18"/>
      <c r="H7" s="18"/>
    </row>
    <row r="8" spans="1:8" ht="66.75" customHeight="1" x14ac:dyDescent="0.25">
      <c r="A8" s="108"/>
      <c r="B8" s="16" t="s">
        <v>78</v>
      </c>
      <c r="C8" s="31">
        <v>2812300</v>
      </c>
      <c r="D8" s="31">
        <v>1090093.76</v>
      </c>
      <c r="E8" s="18"/>
      <c r="F8" s="18"/>
      <c r="G8" s="13"/>
    </row>
    <row r="9" spans="1:8" ht="93.75" customHeight="1" x14ac:dyDescent="0.25">
      <c r="A9" s="109"/>
      <c r="B9" s="16" t="s">
        <v>79</v>
      </c>
      <c r="C9" s="17">
        <v>75542040</v>
      </c>
      <c r="D9" s="17">
        <v>29638170.16</v>
      </c>
      <c r="E9" s="18"/>
      <c r="F9" s="18"/>
      <c r="G9" s="13"/>
    </row>
    <row r="10" spans="1:8" ht="44.25" customHeight="1" x14ac:dyDescent="0.25">
      <c r="A10" s="65" t="s">
        <v>47</v>
      </c>
      <c r="B10" s="19" t="s">
        <v>48</v>
      </c>
      <c r="C10" s="17">
        <v>712272.89</v>
      </c>
      <c r="D10" s="17">
        <v>676659.25</v>
      </c>
      <c r="E10" s="18"/>
      <c r="F10" s="18"/>
      <c r="G10" s="13"/>
    </row>
    <row r="11" spans="1:8" ht="33.75" x14ac:dyDescent="0.25">
      <c r="A11" s="65" t="s">
        <v>9</v>
      </c>
      <c r="B11" s="19" t="s">
        <v>10</v>
      </c>
      <c r="C11" s="11">
        <v>100000</v>
      </c>
      <c r="D11" s="11">
        <v>95000</v>
      </c>
      <c r="E11" s="14"/>
      <c r="F11" s="15"/>
      <c r="G11" s="25"/>
      <c r="H11" s="25"/>
    </row>
    <row r="12" spans="1:8" ht="33.75" x14ac:dyDescent="0.25">
      <c r="A12" s="65" t="s">
        <v>11</v>
      </c>
      <c r="B12" s="19" t="s">
        <v>12</v>
      </c>
      <c r="C12" s="11">
        <v>2101053395.8599999</v>
      </c>
      <c r="D12" s="11">
        <v>802281337.35000002</v>
      </c>
      <c r="E12" s="12"/>
      <c r="F12" s="13"/>
      <c r="G12" s="25"/>
      <c r="H12" s="25"/>
    </row>
    <row r="13" spans="1:8" ht="33.75" x14ac:dyDescent="0.25">
      <c r="A13" s="65" t="s">
        <v>13</v>
      </c>
      <c r="B13" s="19" t="s">
        <v>14</v>
      </c>
      <c r="C13" s="11">
        <v>13942631.560000001</v>
      </c>
      <c r="D13" s="11">
        <v>498847.66</v>
      </c>
      <c r="E13" s="12"/>
      <c r="F13" s="13"/>
    </row>
    <row r="14" spans="1:8" ht="26.25" customHeight="1" x14ac:dyDescent="0.25">
      <c r="A14" s="65" t="s">
        <v>15</v>
      </c>
      <c r="B14" s="19" t="s">
        <v>16</v>
      </c>
      <c r="C14" s="11">
        <v>811093.35</v>
      </c>
      <c r="D14" s="11">
        <v>770538.68</v>
      </c>
      <c r="E14" s="14"/>
      <c r="F14" s="15"/>
    </row>
    <row r="15" spans="1:8" ht="45.75" customHeight="1" x14ac:dyDescent="0.25">
      <c r="A15" s="65" t="s">
        <v>17</v>
      </c>
      <c r="B15" s="19" t="s">
        <v>18</v>
      </c>
      <c r="C15" s="11">
        <v>59153202.359999999</v>
      </c>
      <c r="D15" s="11">
        <v>13789247.32</v>
      </c>
      <c r="E15" s="14"/>
      <c r="F15" s="15"/>
    </row>
    <row r="16" spans="1:8" ht="24.75" customHeight="1" x14ac:dyDescent="0.25">
      <c r="A16" s="65" t="s">
        <v>20</v>
      </c>
      <c r="B16" s="19" t="s">
        <v>21</v>
      </c>
      <c r="C16" s="11">
        <v>74076579.75</v>
      </c>
      <c r="D16" s="11">
        <v>40173305.870000005</v>
      </c>
      <c r="E16" s="14"/>
      <c r="F16" s="15"/>
    </row>
    <row r="17" spans="1:8" ht="42" customHeight="1" x14ac:dyDescent="0.25">
      <c r="A17" s="65" t="s">
        <v>22</v>
      </c>
      <c r="B17" s="19" t="s">
        <v>23</v>
      </c>
      <c r="C17" s="11">
        <v>8413665.7300000004</v>
      </c>
      <c r="D17" s="11">
        <v>7753931.040000001</v>
      </c>
      <c r="E17" s="14"/>
      <c r="F17" s="15"/>
    </row>
    <row r="18" spans="1:8" ht="42" customHeight="1" x14ac:dyDescent="0.25">
      <c r="A18" s="65" t="s">
        <v>93</v>
      </c>
      <c r="B18" s="19" t="s">
        <v>94</v>
      </c>
      <c r="C18" s="11">
        <v>4262441</v>
      </c>
      <c r="D18" s="11">
        <v>3725112</v>
      </c>
      <c r="E18" s="14"/>
      <c r="F18" s="15"/>
    </row>
    <row r="19" spans="1:8" ht="33" customHeight="1" x14ac:dyDescent="0.25">
      <c r="A19" s="106" t="s">
        <v>24</v>
      </c>
      <c r="B19" s="101"/>
      <c r="C19" s="6">
        <f>SUM(C20:C31)-C22-C23-C24-C25</f>
        <v>1627686607.6199996</v>
      </c>
      <c r="D19" s="6">
        <f>SUM(D20:D31)-D22-D23-D24-D25</f>
        <v>708720139.70999992</v>
      </c>
      <c r="E19" s="20"/>
      <c r="F19" s="13"/>
    </row>
    <row r="20" spans="1:8" ht="39" customHeight="1" x14ac:dyDescent="0.25">
      <c r="A20" s="70" t="s">
        <v>47</v>
      </c>
      <c r="B20" s="82" t="s">
        <v>48</v>
      </c>
      <c r="C20" s="11">
        <v>87500</v>
      </c>
      <c r="D20" s="11">
        <v>0</v>
      </c>
      <c r="E20" s="20"/>
      <c r="F20" s="13"/>
    </row>
    <row r="21" spans="1:8" ht="26.25" customHeight="1" x14ac:dyDescent="0.25">
      <c r="A21" s="107" t="s">
        <v>25</v>
      </c>
      <c r="B21" s="66" t="s">
        <v>26</v>
      </c>
      <c r="C21" s="11">
        <v>787734354.07999992</v>
      </c>
      <c r="D21" s="11">
        <v>333867443.53999996</v>
      </c>
      <c r="E21" s="12"/>
      <c r="F21" s="13"/>
    </row>
    <row r="22" spans="1:8" ht="20.25" customHeight="1" x14ac:dyDescent="0.25">
      <c r="A22" s="108"/>
      <c r="B22" s="77" t="s">
        <v>6</v>
      </c>
      <c r="C22" s="11">
        <f>SUM(C23+C24+C25)</f>
        <v>61722335.759999998</v>
      </c>
      <c r="D22" s="11">
        <f>SUM(D23+D24+D25)</f>
        <v>13439878.949999999</v>
      </c>
      <c r="E22" s="12"/>
      <c r="F22" s="13"/>
      <c r="G22" s="5"/>
    </row>
    <row r="23" spans="1:8" ht="23.25" customHeight="1" x14ac:dyDescent="0.25">
      <c r="A23" s="108"/>
      <c r="B23" s="16" t="s">
        <v>80</v>
      </c>
      <c r="C23" s="31">
        <v>34207590</v>
      </c>
      <c r="D23" s="31">
        <v>2514084.83</v>
      </c>
      <c r="E23" s="12"/>
      <c r="F23" s="13"/>
    </row>
    <row r="24" spans="1:8" ht="43.5" customHeight="1" x14ac:dyDescent="0.25">
      <c r="A24" s="108"/>
      <c r="B24" s="16" t="s">
        <v>81</v>
      </c>
      <c r="C24" s="83">
        <v>5919000.0099999998</v>
      </c>
      <c r="D24" s="83">
        <v>5827692.04</v>
      </c>
      <c r="E24" s="12"/>
      <c r="F24" s="13"/>
    </row>
    <row r="25" spans="1:8" ht="30" customHeight="1" x14ac:dyDescent="0.25">
      <c r="A25" s="109"/>
      <c r="B25" s="84" t="s">
        <v>82</v>
      </c>
      <c r="C25" s="83">
        <v>21595745.75</v>
      </c>
      <c r="D25" s="83">
        <v>5098102.08</v>
      </c>
      <c r="E25" s="12"/>
      <c r="F25" s="13"/>
    </row>
    <row r="26" spans="1:8" ht="33.75" x14ac:dyDescent="0.25">
      <c r="A26" s="88" t="s">
        <v>13</v>
      </c>
      <c r="B26" s="67" t="s">
        <v>14</v>
      </c>
      <c r="C26" s="21">
        <v>146482132.82999998</v>
      </c>
      <c r="D26" s="21">
        <v>66293744.789999999</v>
      </c>
      <c r="E26" s="12"/>
      <c r="F26" s="13"/>
      <c r="G26" s="85"/>
      <c r="H26" s="86"/>
    </row>
    <row r="27" spans="1:8" ht="24.75" customHeight="1" x14ac:dyDescent="0.25">
      <c r="A27" s="65" t="s">
        <v>15</v>
      </c>
      <c r="B27" s="10" t="s">
        <v>16</v>
      </c>
      <c r="C27" s="11">
        <v>877430</v>
      </c>
      <c r="D27" s="11">
        <v>779123.5</v>
      </c>
      <c r="E27" s="14"/>
      <c r="F27" s="15"/>
    </row>
    <row r="28" spans="1:8" ht="45.75" customHeight="1" x14ac:dyDescent="0.25">
      <c r="A28" s="65" t="s">
        <v>17</v>
      </c>
      <c r="B28" s="19" t="s">
        <v>27</v>
      </c>
      <c r="C28" s="11">
        <v>18003600</v>
      </c>
      <c r="D28" s="11">
        <v>10791158</v>
      </c>
      <c r="E28" s="14"/>
      <c r="F28" s="25"/>
    </row>
    <row r="29" spans="1:8" ht="26.25" customHeight="1" x14ac:dyDescent="0.25">
      <c r="A29" s="65" t="s">
        <v>83</v>
      </c>
      <c r="B29" s="10" t="s">
        <v>84</v>
      </c>
      <c r="C29" s="11">
        <v>670306636.87</v>
      </c>
      <c r="D29" s="11">
        <v>293764199.81</v>
      </c>
      <c r="E29" s="14"/>
      <c r="F29" s="25"/>
    </row>
    <row r="30" spans="1:8" ht="27.75" customHeight="1" x14ac:dyDescent="0.25">
      <c r="A30" s="65" t="s">
        <v>20</v>
      </c>
      <c r="B30" s="10" t="s">
        <v>21</v>
      </c>
      <c r="C30" s="11">
        <v>2135603.77</v>
      </c>
      <c r="D30" s="11">
        <v>1165120</v>
      </c>
      <c r="E30" s="14"/>
      <c r="F30" s="25"/>
      <c r="G30" s="25"/>
    </row>
    <row r="31" spans="1:8" ht="40.5" customHeight="1" x14ac:dyDescent="0.25">
      <c r="A31" s="65" t="s">
        <v>22</v>
      </c>
      <c r="B31" s="19" t="s">
        <v>23</v>
      </c>
      <c r="C31" s="11">
        <v>2059350.07</v>
      </c>
      <c r="D31" s="11">
        <v>2059350.07</v>
      </c>
      <c r="E31" s="14"/>
      <c r="F31" s="25"/>
      <c r="G31" s="25"/>
    </row>
    <row r="32" spans="1:8" ht="18" customHeight="1" x14ac:dyDescent="0.25">
      <c r="A32" s="106" t="s">
        <v>28</v>
      </c>
      <c r="B32" s="97"/>
      <c r="C32" s="75">
        <f>SUM(C33)</f>
        <v>22874374.170000002</v>
      </c>
      <c r="D32" s="75">
        <f>SUM(D33)</f>
        <v>22874374.170000002</v>
      </c>
      <c r="E32" s="12"/>
      <c r="F32" s="25"/>
    </row>
    <row r="33" spans="1:75" ht="27" customHeight="1" x14ac:dyDescent="0.25">
      <c r="A33" s="65" t="s">
        <v>20</v>
      </c>
      <c r="B33" s="22" t="s">
        <v>21</v>
      </c>
      <c r="C33" s="11">
        <v>22874374.170000002</v>
      </c>
      <c r="D33" s="11">
        <v>22874374.170000002</v>
      </c>
      <c r="E33" s="20"/>
      <c r="F33" s="13"/>
    </row>
    <row r="34" spans="1:75" ht="26.25" customHeight="1" x14ac:dyDescent="0.25">
      <c r="A34" s="106" t="s">
        <v>29</v>
      </c>
      <c r="B34" s="97"/>
      <c r="C34" s="6">
        <f>SUM(C35:C41)-C36-C37-C38</f>
        <v>351181460.19999999</v>
      </c>
      <c r="D34" s="6">
        <f>SUM(D35:D41)-D36-D37-D38</f>
        <v>61242260.739999995</v>
      </c>
      <c r="E34" s="14"/>
      <c r="F34" s="15"/>
    </row>
    <row r="35" spans="1:75" ht="28.5" customHeight="1" x14ac:dyDescent="0.25">
      <c r="A35" s="107" t="s">
        <v>30</v>
      </c>
      <c r="B35" s="19" t="s">
        <v>31</v>
      </c>
      <c r="C35" s="11">
        <v>223253048.38</v>
      </c>
      <c r="D35" s="11">
        <v>23427088.399999999</v>
      </c>
      <c r="E35" s="14"/>
      <c r="F35" s="15"/>
    </row>
    <row r="36" spans="1:75" ht="23.25" customHeight="1" x14ac:dyDescent="0.25">
      <c r="A36" s="108"/>
      <c r="B36" s="77" t="s">
        <v>6</v>
      </c>
      <c r="C36" s="11">
        <f>SUM(C37:C38)</f>
        <v>129522205.16000001</v>
      </c>
      <c r="D36" s="11">
        <f>SUM(D37:D38)</f>
        <v>2415152</v>
      </c>
      <c r="E36" s="14"/>
    </row>
    <row r="37" spans="1:75" ht="38.25" customHeight="1" x14ac:dyDescent="0.25">
      <c r="A37" s="108"/>
      <c r="B37" s="125" t="s">
        <v>85</v>
      </c>
      <c r="C37" s="11">
        <v>113704170.76000001</v>
      </c>
      <c r="D37" s="11">
        <v>2415152</v>
      </c>
      <c r="E37" s="14"/>
    </row>
    <row r="38" spans="1:75" ht="84.75" customHeight="1" x14ac:dyDescent="0.25">
      <c r="A38" s="109"/>
      <c r="B38" s="80" t="s">
        <v>98</v>
      </c>
      <c r="C38" s="11">
        <v>15818034.4</v>
      </c>
      <c r="D38" s="11">
        <v>0</v>
      </c>
      <c r="E38" s="14"/>
    </row>
    <row r="39" spans="1:75" ht="26.25" customHeight="1" x14ac:dyDescent="0.25">
      <c r="A39" s="65" t="s">
        <v>32</v>
      </c>
      <c r="B39" s="19" t="s">
        <v>33</v>
      </c>
      <c r="C39" s="78">
        <v>126083941.92</v>
      </c>
      <c r="D39" s="81">
        <v>37778565.43</v>
      </c>
      <c r="E39" s="14"/>
      <c r="F39" s="15"/>
      <c r="G39" s="18"/>
    </row>
    <row r="40" spans="1:75" ht="30" customHeight="1" x14ac:dyDescent="0.25">
      <c r="A40" s="65" t="s">
        <v>15</v>
      </c>
      <c r="B40" s="19" t="s">
        <v>16</v>
      </c>
      <c r="C40" s="11">
        <v>123782</v>
      </c>
      <c r="D40" s="11">
        <v>0</v>
      </c>
      <c r="E40" s="14"/>
      <c r="F40" s="18"/>
      <c r="G40" s="18"/>
    </row>
    <row r="41" spans="1:75" ht="40.5" customHeight="1" x14ac:dyDescent="0.25">
      <c r="A41" s="65" t="s">
        <v>22</v>
      </c>
      <c r="B41" s="19" t="s">
        <v>23</v>
      </c>
      <c r="C41" s="78">
        <v>1720687.9</v>
      </c>
      <c r="D41" s="81">
        <v>36606.910000000003</v>
      </c>
      <c r="E41" s="14"/>
      <c r="F41" s="18"/>
      <c r="G41" s="18"/>
    </row>
    <row r="42" spans="1:75" ht="31.5" customHeight="1" x14ac:dyDescent="0.25">
      <c r="A42" s="96" t="s">
        <v>34</v>
      </c>
      <c r="B42" s="110"/>
      <c r="C42" s="6">
        <f>SUM(C43:C45)</f>
        <v>242132536.51000002</v>
      </c>
      <c r="D42" s="6">
        <f>SUM(D43:D45)</f>
        <v>43494537.780000001</v>
      </c>
      <c r="E42" s="14"/>
      <c r="F42" s="15"/>
    </row>
    <row r="43" spans="1:75" ht="29.25" customHeight="1" x14ac:dyDescent="0.25">
      <c r="A43" s="88" t="s">
        <v>30</v>
      </c>
      <c r="B43" s="10" t="s">
        <v>31</v>
      </c>
      <c r="C43" s="11">
        <v>3850094.11</v>
      </c>
      <c r="D43" s="11">
        <v>60175.07</v>
      </c>
      <c r="E43" s="20"/>
      <c r="F43" s="13"/>
    </row>
    <row r="44" spans="1:75" ht="27.75" customHeight="1" x14ac:dyDescent="0.25">
      <c r="A44" s="88" t="s">
        <v>15</v>
      </c>
      <c r="B44" s="61" t="s">
        <v>16</v>
      </c>
      <c r="C44" s="30">
        <v>292650</v>
      </c>
      <c r="D44" s="30">
        <v>0</v>
      </c>
      <c r="E44" s="20"/>
      <c r="F44" s="13"/>
    </row>
    <row r="45" spans="1:75" ht="36.75" customHeight="1" x14ac:dyDescent="0.25">
      <c r="A45" s="69" t="s">
        <v>19</v>
      </c>
      <c r="B45" s="19" t="s">
        <v>35</v>
      </c>
      <c r="C45" s="11">
        <v>237989792.40000001</v>
      </c>
      <c r="D45" s="11">
        <v>43434362.710000001</v>
      </c>
      <c r="E45" s="25"/>
      <c r="F45" s="14"/>
    </row>
    <row r="46" spans="1:75" ht="30.75" customHeight="1" x14ac:dyDescent="0.25">
      <c r="A46" s="111" t="s">
        <v>76</v>
      </c>
      <c r="B46" s="112"/>
      <c r="C46" s="63">
        <f>SUM(C47:C49)</f>
        <v>96560173.969999999</v>
      </c>
      <c r="D46" s="63">
        <f>SUM(D47:D49)</f>
        <v>25581108.59</v>
      </c>
      <c r="E46" s="8"/>
      <c r="F46" s="14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</row>
    <row r="47" spans="1:75" ht="26.25" customHeight="1" x14ac:dyDescent="0.25">
      <c r="A47" s="65" t="s">
        <v>25</v>
      </c>
      <c r="B47" s="10" t="s">
        <v>26</v>
      </c>
      <c r="C47" s="11">
        <v>72645798.310000002</v>
      </c>
      <c r="D47" s="11">
        <v>16771859.859999999</v>
      </c>
      <c r="E47" s="14"/>
      <c r="F47" s="15"/>
    </row>
    <row r="48" spans="1:75" ht="36.75" customHeight="1" x14ac:dyDescent="0.25">
      <c r="A48" s="65" t="s">
        <v>13</v>
      </c>
      <c r="B48" s="10" t="s">
        <v>14</v>
      </c>
      <c r="C48" s="11">
        <v>692158.51</v>
      </c>
      <c r="D48" s="11">
        <v>0</v>
      </c>
      <c r="E48" s="14"/>
      <c r="F48" s="15"/>
    </row>
    <row r="49" spans="1:6" ht="36.75" customHeight="1" x14ac:dyDescent="0.25">
      <c r="A49" s="65" t="s">
        <v>38</v>
      </c>
      <c r="B49" s="10" t="s">
        <v>39</v>
      </c>
      <c r="C49" s="11">
        <v>23222217.149999999</v>
      </c>
      <c r="D49" s="11">
        <v>8809248.7300000004</v>
      </c>
      <c r="E49" s="20"/>
      <c r="F49" s="13"/>
    </row>
    <row r="50" spans="1:6" ht="29.25" customHeight="1" x14ac:dyDescent="0.25">
      <c r="A50" s="113" t="s">
        <v>40</v>
      </c>
      <c r="B50" s="114"/>
      <c r="C50" s="6">
        <f>SUM(C51:C54)</f>
        <v>363460883.19</v>
      </c>
      <c r="D50" s="6">
        <f>SUM(D51:D54)</f>
        <v>121848321.92</v>
      </c>
      <c r="E50" s="14"/>
      <c r="F50" s="15"/>
    </row>
    <row r="51" spans="1:6" ht="33.75" x14ac:dyDescent="0.25">
      <c r="A51" s="65" t="s">
        <v>7</v>
      </c>
      <c r="B51" s="19" t="s">
        <v>8</v>
      </c>
      <c r="C51" s="11">
        <v>308573171.24000001</v>
      </c>
      <c r="D51" s="11">
        <v>102514966.92</v>
      </c>
      <c r="E51" s="14"/>
      <c r="F51" s="15"/>
    </row>
    <row r="52" spans="1:6" ht="34.5" customHeight="1" x14ac:dyDescent="0.25">
      <c r="A52" s="65" t="s">
        <v>15</v>
      </c>
      <c r="B52" s="10" t="s">
        <v>16</v>
      </c>
      <c r="C52" s="11">
        <v>574311.94999999995</v>
      </c>
      <c r="D52" s="11">
        <v>0</v>
      </c>
      <c r="E52" s="14"/>
      <c r="F52" s="15"/>
    </row>
    <row r="53" spans="1:6" ht="46.5" customHeight="1" x14ac:dyDescent="0.25">
      <c r="A53" s="65" t="s">
        <v>17</v>
      </c>
      <c r="B53" s="10" t="s">
        <v>27</v>
      </c>
      <c r="C53" s="11">
        <v>54264540</v>
      </c>
      <c r="D53" s="11">
        <v>19333355</v>
      </c>
      <c r="E53" s="26"/>
      <c r="F53" s="13"/>
    </row>
    <row r="54" spans="1:6" ht="46.5" customHeight="1" x14ac:dyDescent="0.25">
      <c r="A54" s="65" t="s">
        <v>22</v>
      </c>
      <c r="B54" s="19" t="s">
        <v>23</v>
      </c>
      <c r="C54" s="11">
        <v>48860</v>
      </c>
      <c r="D54" s="11">
        <v>0</v>
      </c>
      <c r="E54" s="26"/>
      <c r="F54" s="13"/>
    </row>
    <row r="55" spans="1:6" ht="15" customHeight="1" x14ac:dyDescent="0.25">
      <c r="A55" s="113" t="s">
        <v>41</v>
      </c>
      <c r="B55" s="115"/>
      <c r="C55" s="6">
        <f>SUM(C56:C59)</f>
        <v>23552634.479999997</v>
      </c>
      <c r="D55" s="6">
        <f>SUM(D56:D59)</f>
        <v>10622488.629999999</v>
      </c>
      <c r="E55" s="56"/>
      <c r="F55" s="15"/>
    </row>
    <row r="56" spans="1:6" ht="30.75" customHeight="1" x14ac:dyDescent="0.25">
      <c r="A56" s="70" t="s">
        <v>36</v>
      </c>
      <c r="B56" s="71" t="s">
        <v>37</v>
      </c>
      <c r="C56" s="11">
        <v>17949415.879999999</v>
      </c>
      <c r="D56" s="11">
        <v>7591260.2599999998</v>
      </c>
      <c r="E56" s="56"/>
      <c r="F56" s="15"/>
    </row>
    <row r="57" spans="1:6" ht="32.25" customHeight="1" x14ac:dyDescent="0.25">
      <c r="A57" s="65" t="s">
        <v>42</v>
      </c>
      <c r="B57" s="19" t="s">
        <v>43</v>
      </c>
      <c r="C57" s="11">
        <v>5006986.0599999996</v>
      </c>
      <c r="D57" s="11">
        <v>2873404.37</v>
      </c>
      <c r="E57" s="14"/>
      <c r="F57" s="15"/>
    </row>
    <row r="58" spans="1:6" ht="24" customHeight="1" x14ac:dyDescent="0.25">
      <c r="A58" s="65" t="s">
        <v>15</v>
      </c>
      <c r="B58" s="19" t="s">
        <v>16</v>
      </c>
      <c r="C58" s="11">
        <v>153894.54</v>
      </c>
      <c r="D58" s="11">
        <v>0</v>
      </c>
      <c r="E58" s="27"/>
      <c r="F58" s="28"/>
    </row>
    <row r="59" spans="1:6" ht="26.25" customHeight="1" x14ac:dyDescent="0.25">
      <c r="A59" s="65" t="s">
        <v>20</v>
      </c>
      <c r="B59" s="19" t="s">
        <v>21</v>
      </c>
      <c r="C59" s="11">
        <v>442338</v>
      </c>
      <c r="D59" s="11">
        <v>157824</v>
      </c>
      <c r="E59" s="27"/>
      <c r="F59" s="28"/>
    </row>
    <row r="60" spans="1:6" ht="22.5" customHeight="1" x14ac:dyDescent="0.25">
      <c r="A60" s="113" t="s">
        <v>44</v>
      </c>
      <c r="B60" s="115"/>
      <c r="C60" s="6">
        <f>SUM(C61:C63)</f>
        <v>188910167.37</v>
      </c>
      <c r="D60" s="6">
        <f>SUM(D61:D63)</f>
        <v>63946405.93</v>
      </c>
      <c r="E60" s="57"/>
      <c r="F60" s="28"/>
    </row>
    <row r="61" spans="1:6" ht="34.5" customHeight="1" x14ac:dyDescent="0.25">
      <c r="A61" s="88" t="s">
        <v>45</v>
      </c>
      <c r="B61" s="29" t="s">
        <v>46</v>
      </c>
      <c r="C61" s="30">
        <v>188147300.41</v>
      </c>
      <c r="D61" s="30">
        <v>63946405.93</v>
      </c>
      <c r="E61" s="14"/>
      <c r="F61" s="15"/>
    </row>
    <row r="62" spans="1:6" ht="27.75" customHeight="1" x14ac:dyDescent="0.25">
      <c r="A62" s="23" t="s">
        <v>15</v>
      </c>
      <c r="B62" s="19" t="s">
        <v>16</v>
      </c>
      <c r="C62" s="11">
        <v>65854.86</v>
      </c>
      <c r="D62" s="11">
        <v>0</v>
      </c>
      <c r="E62" s="14"/>
      <c r="F62" s="15"/>
    </row>
    <row r="63" spans="1:6" ht="26.25" customHeight="1" x14ac:dyDescent="0.25">
      <c r="A63" s="59" t="s">
        <v>20</v>
      </c>
      <c r="B63" s="60" t="s">
        <v>21</v>
      </c>
      <c r="C63" s="30">
        <v>697012.1</v>
      </c>
      <c r="D63" s="11">
        <v>0</v>
      </c>
      <c r="E63" s="14"/>
      <c r="F63" s="15"/>
    </row>
    <row r="64" spans="1:6" ht="13.5" customHeight="1" x14ac:dyDescent="0.25">
      <c r="A64" s="116" t="s">
        <v>71</v>
      </c>
      <c r="B64" s="115"/>
      <c r="C64" s="6">
        <f>SUM(C65:C68)-C66-C67</f>
        <v>657791809.38</v>
      </c>
      <c r="D64" s="6">
        <f>SUM(D65:D68)-D66-D67</f>
        <v>168446702.74000001</v>
      </c>
      <c r="E64" s="27"/>
      <c r="F64" s="28"/>
    </row>
    <row r="65" spans="1:7" ht="42.75" customHeight="1" x14ac:dyDescent="0.25">
      <c r="A65" s="107" t="s">
        <v>47</v>
      </c>
      <c r="B65" s="10" t="s">
        <v>48</v>
      </c>
      <c r="C65" s="11">
        <v>646782566.88</v>
      </c>
      <c r="D65" s="11">
        <v>164088877.59</v>
      </c>
      <c r="E65" s="18"/>
      <c r="F65" s="18"/>
    </row>
    <row r="66" spans="1:7" ht="18" customHeight="1" x14ac:dyDescent="0.25">
      <c r="A66" s="108"/>
      <c r="B66" s="77" t="s">
        <v>6</v>
      </c>
      <c r="C66" s="11">
        <f>SUM(C67)</f>
        <v>72164948.450000003</v>
      </c>
      <c r="D66" s="11">
        <f>SUM(D67)</f>
        <v>3601454.86</v>
      </c>
      <c r="E66" s="18"/>
      <c r="F66" s="18"/>
      <c r="G66" s="5"/>
    </row>
    <row r="67" spans="1:7" ht="25.5" customHeight="1" x14ac:dyDescent="0.25">
      <c r="A67" s="108"/>
      <c r="B67" s="62" t="s">
        <v>86</v>
      </c>
      <c r="C67" s="126">
        <v>72164948.450000003</v>
      </c>
      <c r="D67" s="126">
        <v>3601454.86</v>
      </c>
      <c r="E67" s="18"/>
      <c r="F67" s="18"/>
      <c r="G67" s="5"/>
    </row>
    <row r="68" spans="1:7" ht="38.25" customHeight="1" x14ac:dyDescent="0.25">
      <c r="A68" s="65" t="s">
        <v>38</v>
      </c>
      <c r="B68" s="16" t="s">
        <v>39</v>
      </c>
      <c r="C68" s="17">
        <v>11009242.5</v>
      </c>
      <c r="D68" s="17">
        <v>4357825.1500000004</v>
      </c>
      <c r="E68" s="18"/>
      <c r="F68" s="18"/>
    </row>
    <row r="69" spans="1:7" ht="19.5" customHeight="1" x14ac:dyDescent="0.25">
      <c r="A69" s="96" t="s">
        <v>49</v>
      </c>
      <c r="B69" s="110"/>
      <c r="C69" s="6">
        <f>SUM(C70)</f>
        <v>209718453.80000001</v>
      </c>
      <c r="D69" s="6">
        <f>SUM(D70)</f>
        <v>106494059.04000001</v>
      </c>
      <c r="E69" s="18"/>
      <c r="F69" s="28"/>
    </row>
    <row r="70" spans="1:7" ht="42.75" customHeight="1" x14ac:dyDescent="0.25">
      <c r="A70" s="65" t="s">
        <v>47</v>
      </c>
      <c r="B70" s="10" t="s">
        <v>48</v>
      </c>
      <c r="C70" s="31">
        <v>209718453.80000001</v>
      </c>
      <c r="D70" s="31">
        <v>106494059.04000001</v>
      </c>
      <c r="E70" s="18"/>
      <c r="F70" s="28"/>
    </row>
    <row r="71" spans="1:7" ht="19.5" customHeight="1" x14ac:dyDescent="0.25">
      <c r="A71" s="113" t="s">
        <v>50</v>
      </c>
      <c r="B71" s="115"/>
      <c r="C71" s="6">
        <f>SUM(C72:C76)</f>
        <v>169895438.03</v>
      </c>
      <c r="D71" s="6">
        <f>SUM(D72:D76)</f>
        <v>67740955.280000001</v>
      </c>
      <c r="E71" s="12"/>
      <c r="F71" s="13"/>
    </row>
    <row r="72" spans="1:7" ht="33.75" x14ac:dyDescent="0.25">
      <c r="A72" s="65" t="s">
        <v>42</v>
      </c>
      <c r="B72" s="19" t="s">
        <v>43</v>
      </c>
      <c r="C72" s="11">
        <v>128470335.20999999</v>
      </c>
      <c r="D72" s="11">
        <v>49714709.340000004</v>
      </c>
      <c r="E72" s="12"/>
      <c r="F72" s="13"/>
    </row>
    <row r="73" spans="1:7" ht="34.5" customHeight="1" x14ac:dyDescent="0.25">
      <c r="A73" s="65" t="s">
        <v>25</v>
      </c>
      <c r="B73" s="19" t="s">
        <v>26</v>
      </c>
      <c r="C73" s="11">
        <v>34059331.890000001</v>
      </c>
      <c r="D73" s="11">
        <v>14849569.880000001</v>
      </c>
      <c r="E73" s="14"/>
      <c r="F73" s="15"/>
    </row>
    <row r="74" spans="1:7" ht="31.5" customHeight="1" x14ac:dyDescent="0.25">
      <c r="A74" s="65" t="s">
        <v>15</v>
      </c>
      <c r="B74" s="19" t="s">
        <v>16</v>
      </c>
      <c r="C74" s="11">
        <v>396701.8</v>
      </c>
      <c r="D74" s="11">
        <v>80350</v>
      </c>
      <c r="E74" s="14"/>
      <c r="F74" s="15"/>
    </row>
    <row r="75" spans="1:7" ht="40.5" customHeight="1" x14ac:dyDescent="0.25">
      <c r="A75" s="65" t="s">
        <v>17</v>
      </c>
      <c r="B75" s="19" t="s">
        <v>87</v>
      </c>
      <c r="C75" s="11">
        <v>291440</v>
      </c>
      <c r="D75" s="11">
        <v>95940</v>
      </c>
      <c r="E75" s="14"/>
      <c r="F75" s="15"/>
    </row>
    <row r="76" spans="1:7" ht="30.75" customHeight="1" x14ac:dyDescent="0.25">
      <c r="A76" s="65" t="s">
        <v>20</v>
      </c>
      <c r="B76" s="19" t="s">
        <v>21</v>
      </c>
      <c r="C76" s="11">
        <v>6677629.1299999999</v>
      </c>
      <c r="D76" s="11">
        <v>3000386.06</v>
      </c>
      <c r="E76" s="76"/>
      <c r="F76" s="13"/>
    </row>
    <row r="77" spans="1:7" ht="32.25" customHeight="1" x14ac:dyDescent="0.25">
      <c r="A77" s="113" t="s">
        <v>51</v>
      </c>
      <c r="B77" s="115"/>
      <c r="C77" s="6">
        <f>SUM(C78:C82)</f>
        <v>74230499.100000009</v>
      </c>
      <c r="D77" s="6">
        <f>SUM(D78:D82)</f>
        <v>39166094.710000001</v>
      </c>
      <c r="E77" s="14"/>
      <c r="F77" s="15"/>
    </row>
    <row r="78" spans="1:7" ht="33.75" x14ac:dyDescent="0.25">
      <c r="A78" s="65" t="s">
        <v>47</v>
      </c>
      <c r="B78" s="19" t="s">
        <v>48</v>
      </c>
      <c r="C78" s="58">
        <v>312000</v>
      </c>
      <c r="D78" s="58">
        <v>82000</v>
      </c>
      <c r="E78" s="14"/>
      <c r="F78" s="15"/>
    </row>
    <row r="79" spans="1:7" ht="35.25" customHeight="1" x14ac:dyDescent="0.25">
      <c r="A79" s="65" t="s">
        <v>7</v>
      </c>
      <c r="B79" s="19" t="s">
        <v>8</v>
      </c>
      <c r="C79" s="58">
        <v>233333.33</v>
      </c>
      <c r="D79" s="58">
        <v>221666.66</v>
      </c>
      <c r="E79" s="14"/>
      <c r="F79" s="15"/>
    </row>
    <row r="80" spans="1:7" ht="31.5" customHeight="1" x14ac:dyDescent="0.25">
      <c r="A80" s="65" t="s">
        <v>15</v>
      </c>
      <c r="B80" s="19" t="s">
        <v>16</v>
      </c>
      <c r="C80" s="58">
        <v>385000</v>
      </c>
      <c r="D80" s="58">
        <v>365750</v>
      </c>
      <c r="E80" s="14"/>
      <c r="F80" s="15"/>
    </row>
    <row r="81" spans="1:32" ht="29.25" customHeight="1" x14ac:dyDescent="0.25">
      <c r="A81" s="65" t="s">
        <v>52</v>
      </c>
      <c r="B81" s="19" t="s">
        <v>53</v>
      </c>
      <c r="C81" s="11">
        <v>74000.009999999995</v>
      </c>
      <c r="D81" s="11">
        <v>70300.009999999995</v>
      </c>
      <c r="E81" s="20"/>
      <c r="F81" s="13"/>
    </row>
    <row r="82" spans="1:32" ht="48.75" customHeight="1" x14ac:dyDescent="0.25">
      <c r="A82" s="65" t="s">
        <v>88</v>
      </c>
      <c r="B82" s="19" t="s">
        <v>89</v>
      </c>
      <c r="C82" s="11">
        <v>73226165.760000005</v>
      </c>
      <c r="D82" s="11">
        <v>38426378.039999999</v>
      </c>
      <c r="E82" s="20"/>
      <c r="F82" s="13"/>
    </row>
    <row r="83" spans="1:32" ht="25.5" customHeight="1" x14ac:dyDescent="0.25">
      <c r="A83" s="106" t="s">
        <v>54</v>
      </c>
      <c r="B83" s="97"/>
      <c r="C83" s="6">
        <f>SUM(C84:C90)</f>
        <v>1052134015.8200001</v>
      </c>
      <c r="D83" s="6">
        <f>SUM(D84:D90)</f>
        <v>314557389.63</v>
      </c>
      <c r="E83" s="12"/>
      <c r="F83" s="13"/>
    </row>
    <row r="84" spans="1:32" ht="39" customHeight="1" x14ac:dyDescent="0.25">
      <c r="A84" s="65" t="s">
        <v>45</v>
      </c>
      <c r="B84" s="19" t="s">
        <v>46</v>
      </c>
      <c r="C84" s="11">
        <v>40680636.68</v>
      </c>
      <c r="D84" s="11">
        <v>16904454.100000001</v>
      </c>
      <c r="E84" s="12"/>
      <c r="F84" s="13"/>
    </row>
    <row r="85" spans="1:32" ht="33.75" x14ac:dyDescent="0.25">
      <c r="A85" s="65" t="s">
        <v>11</v>
      </c>
      <c r="B85" s="32" t="s">
        <v>12</v>
      </c>
      <c r="C85" s="11">
        <v>143380013.86000001</v>
      </c>
      <c r="D85" s="11">
        <v>59281666.5</v>
      </c>
      <c r="E85" s="14"/>
      <c r="F85" s="15"/>
    </row>
    <row r="86" spans="1:32" ht="22.5" x14ac:dyDescent="0.25">
      <c r="A86" s="65" t="s">
        <v>25</v>
      </c>
      <c r="B86" s="32" t="s">
        <v>26</v>
      </c>
      <c r="C86" s="11">
        <v>67761436.180000007</v>
      </c>
      <c r="D86" s="11">
        <v>28993886.449999999</v>
      </c>
      <c r="E86" s="14"/>
      <c r="F86" s="15"/>
    </row>
    <row r="87" spans="1:32" ht="32.25" customHeight="1" x14ac:dyDescent="0.25">
      <c r="A87" s="65" t="s">
        <v>15</v>
      </c>
      <c r="B87" s="24" t="s">
        <v>16</v>
      </c>
      <c r="C87" s="11">
        <v>1993646.7799999998</v>
      </c>
      <c r="D87" s="11">
        <v>680810.05</v>
      </c>
      <c r="E87" s="12"/>
      <c r="F87" s="13"/>
    </row>
    <row r="88" spans="1:32" ht="28.5" customHeight="1" x14ac:dyDescent="0.25">
      <c r="A88" s="65" t="s">
        <v>52</v>
      </c>
      <c r="B88" s="10" t="s">
        <v>53</v>
      </c>
      <c r="C88" s="11">
        <v>118578188.53</v>
      </c>
      <c r="D88" s="11">
        <v>21877491.5</v>
      </c>
      <c r="E88" s="12"/>
      <c r="F88" s="13"/>
    </row>
    <row r="89" spans="1:32" ht="30" customHeight="1" x14ac:dyDescent="0.25">
      <c r="A89" s="65" t="s">
        <v>20</v>
      </c>
      <c r="B89" s="19" t="s">
        <v>21</v>
      </c>
      <c r="C89" s="11">
        <v>490863407.06</v>
      </c>
      <c r="D89" s="11">
        <v>186819081.03</v>
      </c>
      <c r="E89" s="12"/>
      <c r="F89" s="13"/>
    </row>
    <row r="90" spans="1:32" ht="34.5" customHeight="1" x14ac:dyDescent="0.25">
      <c r="A90" s="65" t="s">
        <v>22</v>
      </c>
      <c r="B90" s="19" t="s">
        <v>23</v>
      </c>
      <c r="C90" s="11">
        <v>188876686.72999999</v>
      </c>
      <c r="D90" s="11">
        <v>0</v>
      </c>
      <c r="E90" s="33"/>
      <c r="F90" s="34"/>
    </row>
    <row r="91" spans="1:32" ht="15" customHeight="1" x14ac:dyDescent="0.25">
      <c r="A91" s="123" t="s">
        <v>72</v>
      </c>
      <c r="B91" s="124"/>
      <c r="C91" s="6">
        <f>SUM(C92:C100)-C97-C98-C99-C100</f>
        <v>606727687.64000022</v>
      </c>
      <c r="D91" s="6">
        <f>SUM(D92:D99)-D97-D98-D99</f>
        <v>63100637.019999996</v>
      </c>
      <c r="E91" s="33"/>
      <c r="F91" s="3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44.25" customHeight="1" x14ac:dyDescent="0.25">
      <c r="A92" s="38" t="s">
        <v>47</v>
      </c>
      <c r="B92" s="64" t="s">
        <v>48</v>
      </c>
      <c r="C92" s="11">
        <v>113206356.43000001</v>
      </c>
      <c r="D92" s="11">
        <v>33300997.739999998</v>
      </c>
      <c r="E92" s="33"/>
      <c r="F92" s="34"/>
      <c r="G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ht="33.75" x14ac:dyDescent="0.25">
      <c r="A93" s="89" t="s">
        <v>9</v>
      </c>
      <c r="B93" s="35" t="s">
        <v>10</v>
      </c>
      <c r="C93" s="11">
        <v>182932582.31</v>
      </c>
      <c r="D93" s="11">
        <v>28519134.629999999</v>
      </c>
      <c r="E93" s="33"/>
      <c r="F93" s="34"/>
    </row>
    <row r="94" spans="1:32" ht="39.75" customHeight="1" x14ac:dyDescent="0.25">
      <c r="A94" s="38" t="s">
        <v>13</v>
      </c>
      <c r="B94" s="36" t="s">
        <v>14</v>
      </c>
      <c r="C94" s="30">
        <v>228585.7</v>
      </c>
      <c r="D94" s="30">
        <v>0</v>
      </c>
      <c r="E94" s="33"/>
      <c r="F94" s="34"/>
    </row>
    <row r="95" spans="1:32" ht="31.5" customHeight="1" x14ac:dyDescent="0.25">
      <c r="A95" s="37" t="s">
        <v>15</v>
      </c>
      <c r="B95" s="35" t="s">
        <v>16</v>
      </c>
      <c r="C95" s="11">
        <v>123689.1</v>
      </c>
      <c r="D95" s="11">
        <v>117504.65</v>
      </c>
      <c r="E95" s="33"/>
      <c r="F95" s="34"/>
    </row>
    <row r="96" spans="1:32" ht="37.5" customHeight="1" x14ac:dyDescent="0.25">
      <c r="A96" s="102" t="s">
        <v>38</v>
      </c>
      <c r="B96" s="35" t="s">
        <v>39</v>
      </c>
      <c r="C96" s="11">
        <v>310236474.10000002</v>
      </c>
      <c r="D96" s="11">
        <v>1163000</v>
      </c>
      <c r="E96" s="33"/>
      <c r="F96" s="34"/>
    </row>
    <row r="97" spans="1:7" ht="24" customHeight="1" x14ac:dyDescent="0.25">
      <c r="A97" s="103"/>
      <c r="B97" s="79" t="s">
        <v>6</v>
      </c>
      <c r="C97" s="11">
        <f>C98+C99+C100</f>
        <v>281091905.45000005</v>
      </c>
      <c r="D97" s="11">
        <f>D98+D99+D100</f>
        <v>0</v>
      </c>
      <c r="E97" s="33"/>
      <c r="F97" s="34"/>
    </row>
    <row r="98" spans="1:7" ht="37.5" customHeight="1" x14ac:dyDescent="0.25">
      <c r="A98" s="103"/>
      <c r="B98" s="64" t="s">
        <v>90</v>
      </c>
      <c r="C98" s="11">
        <v>56835697.399999999</v>
      </c>
      <c r="D98" s="11">
        <v>0</v>
      </c>
      <c r="E98" s="33"/>
      <c r="F98" s="34"/>
    </row>
    <row r="99" spans="1:7" ht="49.5" customHeight="1" x14ac:dyDescent="0.25">
      <c r="A99" s="103"/>
      <c r="B99" s="35" t="s">
        <v>91</v>
      </c>
      <c r="C99" s="11">
        <v>113996319.15000001</v>
      </c>
      <c r="D99" s="11">
        <v>0</v>
      </c>
      <c r="E99" s="33"/>
      <c r="F99" s="34"/>
    </row>
    <row r="100" spans="1:7" ht="46.5" customHeight="1" x14ac:dyDescent="0.25">
      <c r="A100" s="104"/>
      <c r="B100" s="16" t="s">
        <v>92</v>
      </c>
      <c r="C100" s="17">
        <v>110259888.90000001</v>
      </c>
      <c r="D100" s="17">
        <v>0</v>
      </c>
      <c r="E100" s="33"/>
      <c r="F100" s="34"/>
    </row>
    <row r="101" spans="1:7" ht="30" customHeight="1" x14ac:dyDescent="0.25">
      <c r="A101" s="96" t="s">
        <v>55</v>
      </c>
      <c r="B101" s="105"/>
      <c r="C101" s="6">
        <f>SUM(C102:C104)</f>
        <v>9978860.9800000004</v>
      </c>
      <c r="D101" s="6">
        <f>SUM(D102:D104)</f>
        <v>2410259.4</v>
      </c>
      <c r="E101" s="20"/>
      <c r="F101" s="13"/>
    </row>
    <row r="102" spans="1:7" ht="37.5" customHeight="1" x14ac:dyDescent="0.25">
      <c r="A102" s="38" t="s">
        <v>47</v>
      </c>
      <c r="B102" s="35" t="s">
        <v>48</v>
      </c>
      <c r="C102" s="11">
        <v>9621597.6500000004</v>
      </c>
      <c r="D102" s="11">
        <v>2410259.4</v>
      </c>
      <c r="E102" s="20"/>
      <c r="F102" s="13"/>
    </row>
    <row r="103" spans="1:7" ht="37.5" customHeight="1" x14ac:dyDescent="0.25">
      <c r="A103" s="38" t="s">
        <v>15</v>
      </c>
      <c r="B103" s="39" t="s">
        <v>16</v>
      </c>
      <c r="C103" s="11">
        <v>307663.33</v>
      </c>
      <c r="D103" s="11">
        <v>0</v>
      </c>
      <c r="E103" s="20"/>
      <c r="F103" s="13"/>
    </row>
    <row r="104" spans="1:7" ht="24" customHeight="1" x14ac:dyDescent="0.25">
      <c r="A104" s="38" t="s">
        <v>20</v>
      </c>
      <c r="B104" s="39" t="s">
        <v>21</v>
      </c>
      <c r="C104" s="11">
        <v>49600</v>
      </c>
      <c r="D104" s="11">
        <v>0</v>
      </c>
      <c r="E104" s="14"/>
      <c r="F104" s="15"/>
    </row>
    <row r="105" spans="1:7" ht="15" x14ac:dyDescent="0.25">
      <c r="A105" s="96" t="s">
        <v>56</v>
      </c>
      <c r="B105" s="101"/>
      <c r="C105" s="6">
        <f>SUM(C106:C107)</f>
        <v>2854000</v>
      </c>
      <c r="D105" s="6">
        <f>SUM(D106:D107)</f>
        <v>64900</v>
      </c>
      <c r="E105" s="33"/>
      <c r="F105" s="34"/>
    </row>
    <row r="106" spans="1:7" ht="22.5" x14ac:dyDescent="0.25">
      <c r="A106" s="65" t="s">
        <v>52</v>
      </c>
      <c r="B106" s="91" t="s">
        <v>53</v>
      </c>
      <c r="C106" s="11">
        <v>902000</v>
      </c>
      <c r="D106" s="11">
        <v>0</v>
      </c>
      <c r="E106" s="33"/>
      <c r="F106" s="34"/>
    </row>
    <row r="107" spans="1:7" ht="35.25" customHeight="1" x14ac:dyDescent="0.25">
      <c r="A107" s="65" t="s">
        <v>20</v>
      </c>
      <c r="B107" s="19" t="s">
        <v>21</v>
      </c>
      <c r="C107" s="11">
        <v>1952000</v>
      </c>
      <c r="D107" s="11">
        <v>64900</v>
      </c>
      <c r="E107" s="33"/>
      <c r="F107" s="34"/>
    </row>
    <row r="108" spans="1:7" ht="15" customHeight="1" x14ac:dyDescent="0.25">
      <c r="A108" s="96" t="s">
        <v>57</v>
      </c>
      <c r="B108" s="101"/>
      <c r="C108" s="6">
        <f>SUM(C109:C109)</f>
        <v>14581530.890000001</v>
      </c>
      <c r="D108" s="6">
        <f>SUM(D109:D109)</f>
        <v>2893380.64</v>
      </c>
      <c r="E108" s="33"/>
      <c r="F108" s="34"/>
      <c r="G108" s="5"/>
    </row>
    <row r="109" spans="1:7" ht="33" customHeight="1" x14ac:dyDescent="0.25">
      <c r="A109" s="23" t="s">
        <v>15</v>
      </c>
      <c r="B109" s="19" t="s">
        <v>16</v>
      </c>
      <c r="C109" s="11">
        <v>14581530.890000001</v>
      </c>
      <c r="D109" s="11">
        <v>2893380.64</v>
      </c>
      <c r="E109" s="33"/>
      <c r="F109" s="34"/>
    </row>
    <row r="110" spans="1:7" ht="15" x14ac:dyDescent="0.25">
      <c r="A110" s="96" t="s">
        <v>73</v>
      </c>
      <c r="B110" s="101"/>
      <c r="C110" s="6">
        <f>SUM(C111)</f>
        <v>0</v>
      </c>
      <c r="D110" s="6">
        <f>SUM(D111)</f>
        <v>0</v>
      </c>
      <c r="E110" s="12"/>
      <c r="F110" s="13"/>
    </row>
    <row r="111" spans="1:7" ht="22.5" x14ac:dyDescent="0.25">
      <c r="A111" s="65" t="s">
        <v>74</v>
      </c>
      <c r="B111" s="10" t="s">
        <v>75</v>
      </c>
      <c r="C111" s="11">
        <v>0</v>
      </c>
      <c r="D111" s="11">
        <v>0</v>
      </c>
      <c r="E111" s="14"/>
      <c r="F111" s="15"/>
    </row>
    <row r="112" spans="1:7" ht="15" customHeight="1" x14ac:dyDescent="0.25">
      <c r="A112" s="98" t="s">
        <v>58</v>
      </c>
      <c r="B112" s="99"/>
      <c r="C112" s="99"/>
      <c r="D112" s="100"/>
      <c r="E112" s="14"/>
      <c r="F112" s="15"/>
    </row>
    <row r="113" spans="1:9" ht="15" x14ac:dyDescent="0.25">
      <c r="A113" s="96" t="s">
        <v>59</v>
      </c>
      <c r="B113" s="97"/>
      <c r="C113" s="6">
        <f>SUM(C114+C115+C116)</f>
        <v>54842386.109999999</v>
      </c>
      <c r="D113" s="6">
        <f>SUM(D114+D115+D116)</f>
        <v>15796151.07</v>
      </c>
      <c r="E113" s="12"/>
      <c r="F113" s="13"/>
      <c r="G113" s="92"/>
      <c r="H113" s="92"/>
      <c r="I113" s="2"/>
    </row>
    <row r="114" spans="1:9" ht="33.75" x14ac:dyDescent="0.25">
      <c r="A114" s="72" t="s">
        <v>42</v>
      </c>
      <c r="B114" s="73" t="s">
        <v>43</v>
      </c>
      <c r="C114" s="58">
        <v>877346.86</v>
      </c>
      <c r="D114" s="58">
        <v>0</v>
      </c>
      <c r="E114" s="74"/>
      <c r="F114" s="74"/>
    </row>
    <row r="115" spans="1:9" ht="40.5" customHeight="1" x14ac:dyDescent="0.25">
      <c r="A115" s="93" t="s">
        <v>52</v>
      </c>
      <c r="B115" s="94" t="s">
        <v>53</v>
      </c>
      <c r="C115" s="95">
        <v>5700094.4199999999</v>
      </c>
      <c r="D115" s="95">
        <v>2084727</v>
      </c>
      <c r="E115" s="74"/>
      <c r="F115" s="74"/>
    </row>
    <row r="116" spans="1:9" ht="30" customHeight="1" x14ac:dyDescent="0.25">
      <c r="A116" s="90" t="s">
        <v>60</v>
      </c>
      <c r="B116" s="67" t="s">
        <v>61</v>
      </c>
      <c r="C116" s="21">
        <v>48264944.829999998</v>
      </c>
      <c r="D116" s="21">
        <v>13711424.07</v>
      </c>
      <c r="E116" s="68"/>
      <c r="F116" s="68"/>
    </row>
    <row r="117" spans="1:9" ht="15" customHeight="1" x14ac:dyDescent="0.25">
      <c r="A117" s="98" t="s">
        <v>62</v>
      </c>
      <c r="B117" s="99"/>
      <c r="C117" s="99"/>
      <c r="D117" s="100"/>
      <c r="E117" s="40"/>
      <c r="F117" s="40"/>
    </row>
    <row r="118" spans="1:9" ht="15" x14ac:dyDescent="0.25">
      <c r="A118" s="96" t="s">
        <v>63</v>
      </c>
      <c r="B118" s="101"/>
      <c r="C118" s="6">
        <f>SUM(C120+C119)</f>
        <v>21436911.449999999</v>
      </c>
      <c r="D118" s="6">
        <f>SUM(D120+D119)</f>
        <v>5913227.4299999997</v>
      </c>
      <c r="E118" s="5"/>
      <c r="F118" s="5"/>
    </row>
    <row r="119" spans="1:9" ht="32.25" customHeight="1" x14ac:dyDescent="0.25">
      <c r="A119" s="65" t="s">
        <v>52</v>
      </c>
      <c r="B119" s="91" t="s">
        <v>53</v>
      </c>
      <c r="C119" s="11">
        <v>2179954.7999999998</v>
      </c>
      <c r="D119" s="11">
        <v>532580.01</v>
      </c>
      <c r="E119" s="5"/>
      <c r="F119" s="5"/>
    </row>
    <row r="120" spans="1:9" ht="27.75" customHeight="1" x14ac:dyDescent="0.25">
      <c r="A120" s="65" t="s">
        <v>64</v>
      </c>
      <c r="B120" s="19" t="s">
        <v>65</v>
      </c>
      <c r="C120" s="11">
        <v>19256956.649999999</v>
      </c>
      <c r="D120" s="11">
        <v>5380647.4199999999</v>
      </c>
      <c r="E120" s="12"/>
      <c r="F120" s="13"/>
    </row>
    <row r="121" spans="1:9" ht="15" x14ac:dyDescent="0.25">
      <c r="A121" s="41" t="s">
        <v>66</v>
      </c>
      <c r="B121" s="42"/>
      <c r="C121" s="43">
        <f>SUM(C4+C19+C32+C34+C42+C46+C50+C55+C60+C64+C69+C71+C77+C83+C91+C101+C105+C108+C110+C113+C118)</f>
        <v>11448042799.239998</v>
      </c>
      <c r="D121" s="43">
        <f>SUM(D4+D19+D32+D34+D42+D46+D50+D55+D60+D64+D69+D71+D77+D83+D91+D101+D105+D108+D110+D113+D118)</f>
        <v>4091218431.6900005</v>
      </c>
      <c r="E121" s="46"/>
      <c r="F121" s="46"/>
      <c r="G121" s="5"/>
    </row>
    <row r="122" spans="1:9" ht="15" x14ac:dyDescent="0.25">
      <c r="A122" s="44"/>
      <c r="B122" s="45"/>
      <c r="C122" s="46"/>
      <c r="D122" s="46"/>
      <c r="E122" s="12"/>
      <c r="F122" s="13"/>
      <c r="G122" s="5"/>
    </row>
    <row r="123" spans="1:9" ht="15" x14ac:dyDescent="0.25">
      <c r="A123" s="44"/>
      <c r="B123" s="45"/>
      <c r="C123" s="87"/>
      <c r="D123" s="87"/>
      <c r="E123" s="12"/>
      <c r="F123" s="13"/>
    </row>
    <row r="124" spans="1:9" ht="104.25" customHeight="1" x14ac:dyDescent="0.25">
      <c r="A124" s="47" t="s">
        <v>95</v>
      </c>
      <c r="B124" s="48"/>
      <c r="C124" s="49"/>
      <c r="D124" s="50" t="s">
        <v>96</v>
      </c>
      <c r="F124" s="13"/>
    </row>
    <row r="125" spans="1:9" ht="15" x14ac:dyDescent="0.25">
      <c r="A125" s="51"/>
      <c r="B125" s="52" t="s">
        <v>67</v>
      </c>
      <c r="C125" s="53"/>
      <c r="D125" s="54" t="s">
        <v>68</v>
      </c>
    </row>
    <row r="126" spans="1:9" ht="15" x14ac:dyDescent="0.25">
      <c r="A126" s="53"/>
      <c r="B126" s="53"/>
      <c r="C126" s="53"/>
      <c r="D126" s="53"/>
      <c r="E126" s="55"/>
      <c r="F126" s="3"/>
    </row>
    <row r="127" spans="1:9" ht="15" x14ac:dyDescent="0.25">
      <c r="A127" s="53"/>
      <c r="B127" s="53"/>
      <c r="C127" s="49"/>
      <c r="D127" s="49"/>
      <c r="E127" s="3"/>
      <c r="F127" s="5"/>
    </row>
    <row r="128" spans="1:9" ht="15" x14ac:dyDescent="0.25"/>
    <row r="129" spans="5:6" ht="15" x14ac:dyDescent="0.25"/>
    <row r="130" spans="5:6" ht="15" x14ac:dyDescent="0.25"/>
    <row r="131" spans="5:6" ht="15" x14ac:dyDescent="0.25"/>
    <row r="132" spans="5:6" ht="15" x14ac:dyDescent="0.25"/>
    <row r="133" spans="5:6" ht="15" x14ac:dyDescent="0.25"/>
    <row r="134" spans="5:6" ht="15" x14ac:dyDescent="0.25"/>
    <row r="135" spans="5:6" ht="15" x14ac:dyDescent="0.25"/>
    <row r="136" spans="5:6" ht="15" x14ac:dyDescent="0.25"/>
    <row r="137" spans="5:6" ht="15" x14ac:dyDescent="0.25"/>
    <row r="138" spans="5:6" ht="15" x14ac:dyDescent="0.25"/>
    <row r="139" spans="5:6" ht="15" x14ac:dyDescent="0.25"/>
    <row r="140" spans="5:6" ht="15" x14ac:dyDescent="0.25"/>
    <row r="141" spans="5:6" ht="15" x14ac:dyDescent="0.25">
      <c r="E141" s="3"/>
      <c r="F141" s="3"/>
    </row>
    <row r="142" spans="5:6" ht="15" x14ac:dyDescent="0.25">
      <c r="E142" s="3"/>
      <c r="F142" s="3"/>
    </row>
    <row r="143" spans="5:6" ht="15" x14ac:dyDescent="0.25">
      <c r="E143" s="3"/>
      <c r="F143" s="3"/>
    </row>
    <row r="144" spans="5:6" ht="15" x14ac:dyDescent="0.25">
      <c r="E144" s="3"/>
      <c r="F144" s="3"/>
    </row>
    <row r="145" spans="5:6" ht="15" x14ac:dyDescent="0.25">
      <c r="E145" s="3"/>
      <c r="F145" s="3"/>
    </row>
    <row r="146" spans="5:6" ht="15" x14ac:dyDescent="0.25"/>
    <row r="147" spans="5:6" ht="15" x14ac:dyDescent="0.25"/>
    <row r="148" spans="5:6" ht="15" x14ac:dyDescent="0.25"/>
    <row r="149" spans="5:6" ht="15" x14ac:dyDescent="0.25"/>
    <row r="150" spans="5:6" ht="15" x14ac:dyDescent="0.25"/>
    <row r="151" spans="5:6" ht="15" x14ac:dyDescent="0.25">
      <c r="E151" s="3"/>
      <c r="F151" s="3"/>
    </row>
    <row r="152" spans="5:6" ht="15" x14ac:dyDescent="0.25">
      <c r="E152" s="3"/>
      <c r="F152" s="3"/>
    </row>
    <row r="153" spans="5:6" ht="15" x14ac:dyDescent="0.25">
      <c r="E153" s="3"/>
      <c r="F153" s="3"/>
    </row>
    <row r="154" spans="5:6" ht="15" x14ac:dyDescent="0.25">
      <c r="E154" s="3"/>
      <c r="F154" s="3"/>
    </row>
  </sheetData>
  <mergeCells count="30">
    <mergeCell ref="A117:D117"/>
    <mergeCell ref="A118:B118"/>
    <mergeCell ref="A105:B105"/>
    <mergeCell ref="A35:A38"/>
    <mergeCell ref="A42:B42"/>
    <mergeCell ref="A46:B46"/>
    <mergeCell ref="A50:B50"/>
    <mergeCell ref="A55:B55"/>
    <mergeCell ref="A60:B60"/>
    <mergeCell ref="A64:B64"/>
    <mergeCell ref="A65:A67"/>
    <mergeCell ref="A71:B71"/>
    <mergeCell ref="A77:B77"/>
    <mergeCell ref="A83:B83"/>
    <mergeCell ref="A91:B91"/>
    <mergeCell ref="A69:B69"/>
    <mergeCell ref="A1:D1"/>
    <mergeCell ref="A3:D3"/>
    <mergeCell ref="A4:B4"/>
    <mergeCell ref="A5:A9"/>
    <mergeCell ref="A19:B19"/>
    <mergeCell ref="A21:A25"/>
    <mergeCell ref="A32:B32"/>
    <mergeCell ref="A34:B34"/>
    <mergeCell ref="A110:B110"/>
    <mergeCell ref="A96:A100"/>
    <mergeCell ref="A101:B101"/>
    <mergeCell ref="A108:B108"/>
    <mergeCell ref="A112:D112"/>
    <mergeCell ref="A113:B113"/>
  </mergeCells>
  <pageMargins left="0.23622047244094491" right="0.23622047244094491" top="0.74803149606299213" bottom="0.74803149606299213" header="0.31496062992125984" footer="0.31496062992125984"/>
  <pageSetup paperSize="9" scale="9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2026-06-17T06:12:18Z</dcterms:modified>
</cp:coreProperties>
</file>