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8_{C17A2288-36D0-484D-90F0-91818F6D6745}" xr6:coauthVersionLast="40" xr6:coauthVersionMax="40" xr10:uidLastSave="{00000000-0000-0000-0000-000000000000}"/>
  <bookViews>
    <workbookView xWindow="0" yWindow="0" windowWidth="22260" windowHeight="12645" activeTab="3" xr2:uid="{00000000-000D-0000-FFFF-FFFF00000000}"/>
  </bookViews>
  <sheets>
    <sheet name="Потребители" sheetId="1" r:id="rId1"/>
    <sheet name="объекты образования" sheetId="2" r:id="rId2"/>
    <sheet name="МКД" sheetId="3" r:id="rId3"/>
    <sheet name="ТСО" sheetId="4" r:id="rId4"/>
  </sheets>
  <definedNames>
    <definedName name="_xlnm._FilterDatabase" localSheetId="2" hidden="1">МКД!$A$3:$E$1623</definedName>
    <definedName name="_xlnm._FilterDatabase" localSheetId="0" hidden="1">Потребители!$A$2:$F$79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4" l="1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0" i="1" l="1"/>
  <c r="F42" i="1"/>
  <c r="F50" i="1"/>
  <c r="F18" i="1"/>
  <c r="F51" i="1"/>
  <c r="F61" i="1"/>
  <c r="F10" i="1"/>
  <c r="F74" i="1"/>
  <c r="F54" i="1"/>
  <c r="F58" i="1"/>
  <c r="F28" i="1"/>
  <c r="F39" i="1"/>
  <c r="F69" i="1"/>
  <c r="F27" i="1"/>
  <c r="F31" i="1"/>
  <c r="F37" i="1"/>
  <c r="E37" i="1"/>
  <c r="F56" i="1"/>
  <c r="F41" i="1"/>
  <c r="F53" i="1"/>
  <c r="F11" i="1"/>
  <c r="F25" i="1"/>
  <c r="F12" i="1"/>
  <c r="F20" i="1"/>
  <c r="F57" i="1"/>
  <c r="F23" i="1"/>
  <c r="E51" i="1" l="1"/>
  <c r="D20" i="1"/>
  <c r="C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21" authorId="0" shapeId="0" xr:uid="{913C4427-1F18-4C0E-A293-03150FBCE43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Октябрьская, 5/7</t>
        </r>
      </text>
    </comment>
    <comment ref="B22" authorId="0" shapeId="0" xr:uid="{84AFCED4-9139-4CC9-BA9E-A6E4307D0005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Циолковского, 60</t>
        </r>
      </text>
    </comment>
    <comment ref="B23" authorId="0" shapeId="0" xr:uid="{9774A0B0-1AE2-491A-B42F-ED9F21AB108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б-р Космонавтов, 7Б - 0,9779; 
пр.Лен.Комсомола, 2 - 0,9728; 
ул.Сухаренко, 7 - 0,9932;
пр-т Чкалова, 29 - 0,9779;
ул. Черняховского, 24 А - 0,9694</t>
        </r>
      </text>
    </comment>
    <comment ref="B24" authorId="0" shapeId="0" xr:uid="{ABA92D7C-9DA1-4866-9518-DED36952E4DB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Мира, 2</t>
        </r>
      </text>
    </comment>
    <comment ref="B25" authorId="0" shapeId="0" xr:uid="{389D8B16-77B4-42A0-A164-FF0281E61825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Западный, 20а - 0,97875;
Галкина, 13- 0,9332;
Гайдара, 14б - 0,9732</t>
        </r>
      </text>
    </comment>
    <comment ref="B26" authorId="0" shapeId="0" xr:uid="{BF61676E-87B1-45AB-8E12-00C585DF911B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Гайдара, 51 пом.Р1</t>
        </r>
      </text>
    </comment>
    <comment ref="B27" authorId="0" shapeId="0" xr:uid="{DC41D0F7-C657-4FBE-A053-82E1090D674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Гайдара, 49 к.1 -  0,9779;
Гайдара, 49 к.2 -  0,9779;
Гайдара, 49 к.3 -  0,9779;
Гайдара, 49 гараж - 0,9779;
Западный, 7 спорт зал - 1</t>
        </r>
      </text>
    </comment>
    <comment ref="B28" authorId="0" shapeId="0" xr:uid="{E48B4080-995D-4F63-83E3-37F5867FED56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Мира, 28 (театр) - 0,9915;
Мира, 28Д (гараж) - 0,9779;
Мира, 28 (подсоб.пом) - 0,9779</t>
        </r>
      </text>
    </comment>
    <comment ref="B29" authorId="0" shapeId="0" xr:uid="{BD3E7FFB-F309-437D-BEC8-7AA55191DF3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Кирова, 3А лечебный корпус-0,9643; прачка-0,9643; гараж-0,9643</t>
        </r>
      </text>
    </comment>
    <comment ref="B31" authorId="0" shapeId="0" xr:uid="{B562590B-8DD9-4B10-9AC2-02EA457E3C8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Черняховского, 24-0,9864;
Студенческая, 61 А - 0,9915</t>
        </r>
      </text>
    </comment>
    <comment ref="B32" authorId="0" shapeId="0" xr:uid="{AD8B1CE7-221F-43DA-8F29-F0136C17ABA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Пирогова, 33Б</t>
        </r>
      </text>
    </comment>
    <comment ref="B33" authorId="0" shapeId="0" xr:uid="{F8891E97-097A-4509-8680-68E2B4935E4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Гайдара, 3А</t>
        </r>
      </text>
    </comment>
    <comment ref="B53" authorId="0" shapeId="0" xr:uid="{436CAAF6-612D-4CB6-B4A2-D4D773F8E5C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Окт,32; Окт 32 А</t>
        </r>
      </text>
    </comment>
    <comment ref="B54" authorId="0" shapeId="0" xr:uid="{887A8893-F113-4174-9337-A910878B1C9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Дзержинского, 17; Гайдара, 7;  Мая, 19; Студенческая, 21Г</t>
        </r>
      </text>
    </comment>
    <comment ref="B61" authorId="0" shapeId="0" xr:uid="{9352DFC1-24F7-4346-8C84-B3991B15DF21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Урицкого, 1 (4 объекта)</t>
        </r>
      </text>
    </comment>
    <comment ref="B69" authorId="0" shapeId="0" xr:uid="{7B790F9A-348C-4928-9AF2-852FAA1542C6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Попова, 16; Грибоедова, 29 (гараж)</t>
        </r>
      </text>
    </comment>
    <comment ref="B70" authorId="0" shapeId="0" xr:uid="{7FFB7B35-4873-4177-9199-2EF79AA7B94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Дзержинского, 19 (гаражи, гл.корпус, пристрой)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22" authorId="0" shapeId="0" xr:uid="{8DA8C1CB-2663-4E1B-BA78-D6547683DFC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Октябрьская, 5/7</t>
        </r>
      </text>
    </comment>
    <comment ref="B23" authorId="0" shapeId="0" xr:uid="{81744CDC-E825-40DE-8A5E-D1CF0656AD2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Циолковского, 60</t>
        </r>
      </text>
    </comment>
    <comment ref="B24" authorId="0" shapeId="0" xr:uid="{FBC58B94-0380-43E9-933A-1F4AE067E04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Мира, 2</t>
        </r>
      </text>
    </comment>
    <comment ref="B25" authorId="0" shapeId="0" xr:uid="{3ED52387-D7B1-4881-A26A-F2A5F55AE3F4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Западный, 20а - 0,97875;
Галкина, 13- 0,9332;
Гайдара, 14б - 0,9732</t>
        </r>
      </text>
    </comment>
    <comment ref="B26" authorId="0" shapeId="0" xr:uid="{9B0DC984-413F-4EDB-A2E2-31FC36FDF6EB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Гайдара, 51 пом.Р1</t>
        </r>
      </text>
    </comment>
    <comment ref="B27" authorId="0" shapeId="0" xr:uid="{58C4FA2A-9837-4FCA-A088-D902B21355A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Гайдара, 49 к.1 -  0,9779;
Гайдара, 49 к.2 -  0,9779;
Гайдара, 49 к.3 -  0,9779;
Гайдара, 49 гараж - 0,9779;
Западный, 7 спорт зал - 1</t>
        </r>
      </text>
    </comment>
    <comment ref="B28" authorId="0" shapeId="0" xr:uid="{02B55163-0EB7-4D8C-A799-80FCFC4A2995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Мира, 28 (театр) - 0,9915;
Мира, 28Д (гараж) - 0,9779;
Мира, 28 (подсоб.пом) - 0,9779</t>
        </r>
      </text>
    </comment>
    <comment ref="B29" authorId="0" shapeId="0" xr:uid="{B6B24FCA-1CDB-4C34-91F0-3AC1FA2F5E74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Кирова, 3А лечебный корпус-0,9643; прачка-0,9643; гараж-0,9643</t>
        </r>
      </text>
    </comment>
    <comment ref="B31" authorId="0" shapeId="0" xr:uid="{EB67E7B1-01C3-472A-AD7E-31428206F714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Черняховского, 24-0,9864;
Студенческая, 61 А - 0,9915</t>
        </r>
      </text>
    </comment>
    <comment ref="B32" authorId="0" shapeId="0" xr:uid="{A0E98E99-130C-428C-9E50-D70DB61A6B16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Пирогова, 33Б</t>
        </r>
      </text>
    </comment>
    <comment ref="B33" authorId="0" shapeId="0" xr:uid="{978A9AF1-6587-44E9-BA87-5A52E28751C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Гайдара, 3А</t>
        </r>
      </text>
    </comment>
    <comment ref="B52" authorId="0" shapeId="0" xr:uid="{927E94A6-E165-47B1-BE68-EC4F03BF41B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Окт,32; Окт 32 А</t>
        </r>
      </text>
    </comment>
    <comment ref="B53" authorId="0" shapeId="0" xr:uid="{F00F0EBE-1244-4F9B-B336-C0671B996A8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Дзержинского, 17; Гайдара, 7;  Мая, 19; Студенческая, 21Г</t>
        </r>
      </text>
    </comment>
    <comment ref="B60" authorId="0" shapeId="0" xr:uid="{1A6CBAC4-A5C8-4AD7-83A5-6FFBB4515EA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Урицкого, 1 (4 объекта)</t>
        </r>
      </text>
    </comment>
    <comment ref="B70" authorId="0" shapeId="0" xr:uid="{6FE2B427-CF9C-495F-AAB2-49F0FF25F877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Попова, 16; Грибоедова, 29 (гараж)</t>
        </r>
      </text>
    </comment>
    <comment ref="B71" authorId="0" shapeId="0" xr:uid="{FD6B6965-3D2D-415D-9321-1D027BBBDA7B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Дзержинского, 19 (гаражи, гл.корпус, пристрой)</t>
        </r>
      </text>
    </comment>
  </commentList>
</comments>
</file>

<file path=xl/sharedStrings.xml><?xml version="1.0" encoding="utf-8"?>
<sst xmlns="http://schemas.openxmlformats.org/spreadsheetml/2006/main" count="4219" uniqueCount="931">
  <si>
    <t>№ пп</t>
  </si>
  <si>
    <t>Наименование потребителей</t>
  </si>
  <si>
    <t>Кол-во объектов</t>
  </si>
  <si>
    <t>Кол-во представленных оценочных листов</t>
  </si>
  <si>
    <t>Индекс оценки</t>
  </si>
  <si>
    <t>ИП Алушкина Татьяна Михайловна</t>
  </si>
  <si>
    <t>ГБОУ "Специальная коррекционная начальная школа - детский сад № 144"</t>
  </si>
  <si>
    <t>МБУ ДО "СШОР борьбы "Созвездие"</t>
  </si>
  <si>
    <t>МБУ ДО "Спортивная школа олимпийского резерва по фехтованию"</t>
  </si>
  <si>
    <t>МБУ дополнительного образования "Спортивная школа "ЗАРЯ"</t>
  </si>
  <si>
    <t>МБУ "Городской архив городского округа город Дзержинск"</t>
  </si>
  <si>
    <t>ГБУЗ НО "Дзержинский психоневрологический диспансер"</t>
  </si>
  <si>
    <t>ГБУЗ НО "Городская больница № 2 г.Дзержинска"</t>
  </si>
  <si>
    <t>ГБПОУ "Дзержинский техникум бизнеса и технологий"</t>
  </si>
  <si>
    <t>ООО "Торговый Центр "Мелодия"</t>
  </si>
  <si>
    <t>МБУ "Социально-досуговый центр детей и молодежи" "Созвездие"</t>
  </si>
  <si>
    <t>ГБПОУ "Дзержинский музыкальный колледж"</t>
  </si>
  <si>
    <t>ИП Капаев Дмитрий Александрович</t>
  </si>
  <si>
    <t>ФГБУ ВО "Нижегородский государственный технический университет им. Р.Е. Алексеева" (филиал)</t>
  </si>
  <si>
    <t>МБУК "Дзержинский театр драмы"</t>
  </si>
  <si>
    <t>ГБУЗ НО "Нижегородский областной детский центр медицинской реабилитации"</t>
  </si>
  <si>
    <t>МАУК "Дворец культуры химиков"</t>
  </si>
  <si>
    <t>ГБУ "Социально-реабилитационный центр для несовершеннолетних города Дзержинска"</t>
  </si>
  <si>
    <t>ГКУ НО "Дзержинский специализированный Дом ребенка"</t>
  </si>
  <si>
    <t>МБУ ДО "Детская школа искусств № 5"</t>
  </si>
  <si>
    <t>МАУ ДО "Спортивная школа олимпийского резерва "ГОРОД СПОРТА"</t>
  </si>
  <si>
    <t>МБУ ДО "ДМШ № 3" им. Н.К. Гусельникова"</t>
  </si>
  <si>
    <t>Государственное казенное образовательное учреждение для детей-сирот и детей, оствщихся без попечения родителей "Дзержинский санаторный детский дом"</t>
  </si>
  <si>
    <t>ГБПОУ "Дзержинский технический колледж"</t>
  </si>
  <si>
    <t>МКУ "СПЕЦИАЛИСТ"</t>
  </si>
  <si>
    <t>ГБУЗ НО "Городская детская больница     № 8 г. Дзержинска"</t>
  </si>
  <si>
    <t>ГБПОУ "Дзержинский индустриально-коммерческий техникум"</t>
  </si>
  <si>
    <t>МБУ "Детская художественная школа" Бутлерова, д.5</t>
  </si>
  <si>
    <t>МБУДО "Детская школа искусств № 7"</t>
  </si>
  <si>
    <t>ООО ТД "Три богатыря"</t>
  </si>
  <si>
    <t>ЧОУ школа-детский сад "Академия речи"</t>
  </si>
  <si>
    <t>ГКУ НО "Управление социальной защиты населения городского округа г.Дзержинск"</t>
  </si>
  <si>
    <t>МБУ ДО "СШ № 3"</t>
  </si>
  <si>
    <t>МБУ ДО "Спортивная школа олимпийского резерва "Салют"</t>
  </si>
  <si>
    <t>МБУК "Дзержинский театр кукол"</t>
  </si>
  <si>
    <t>МБУ "Центральная библиотечная система"</t>
  </si>
  <si>
    <t>ГБУЗ НО "Городская больница № 1 г.Дзержинска"</t>
  </si>
  <si>
    <t>ГБУЗ НО "Дзержинский госпиталь ветеранов войн имени А.М. Самарина""</t>
  </si>
  <si>
    <t>ГБУЗ НО "Больница скорой медицинской помощи г.Дзержинска"</t>
  </si>
  <si>
    <t>ГБПОУ "Дзержинский химический техникум имени Красной Армии"</t>
  </si>
  <si>
    <t>МЕЖРАЙОННАЯ ИНСПЕКЦИЯ ФЕДЕРАЛЬНОЙ НАЛОГОВОЙ СЛУЖЭБЫ № 2 по НИЖЕГОРОДСКОЙ ОБЛАСТИ</t>
  </si>
  <si>
    <t>АО "КОМБИНАТ БЫТОВОГО ОБСЛУЖИВАНИЯ НАСЕЛЕНИЯ" (АО "КБОН")</t>
  </si>
  <si>
    <t>ГБПОУ "Дзержинский педагогический колледж"</t>
  </si>
  <si>
    <t>МБУ ДО "Спортивная школа  "Химик"</t>
  </si>
  <si>
    <t>Волго-Вятский Банк ПАО Сбербанк</t>
  </si>
  <si>
    <t>МБУДО "Детская музыкальная школа № 2 имени А.П. Бородина"</t>
  </si>
  <si>
    <t>МБУ ДО "Центральня детская музыкальная школа им. Н.Н. Скрябина"</t>
  </si>
  <si>
    <t>ГБУЗ НО "Дзержинский перинатальный центр"</t>
  </si>
  <si>
    <t>ООО "Персона - Эконом" (г.Дзержинск, ул. Гайдара, д.51 "А")</t>
  </si>
  <si>
    <t>ИП Хорьков Андрей Юрьевич (пр.Лен.Комсомола, д.32)</t>
  </si>
  <si>
    <t>ГБУЗ НО "Дзержинский противотуберкулезный диспансер"</t>
  </si>
  <si>
    <t>ЧОУ "Средняя школа имю Н.И. Лобачевского"</t>
  </si>
  <si>
    <t>Уровень готовности</t>
  </si>
  <si>
    <t>МБДОУ «Детский сад № 2»</t>
  </si>
  <si>
    <t>МБДОУ «Детский сад № 8»</t>
  </si>
  <si>
    <t>МБДОУ «Детский сад № 9»</t>
  </si>
  <si>
    <t>МБДОУ № 10</t>
  </si>
  <si>
    <t>МБДОУ «Детский сад № 14»</t>
  </si>
  <si>
    <t>МБДОУ № 16</t>
  </si>
  <si>
    <t>МБДОУ «Детский дом № 17»</t>
  </si>
  <si>
    <t>МБДОУ № 21</t>
  </si>
  <si>
    <t>МБДОУ № 23</t>
  </si>
  <si>
    <t>МБДОУ «Детский сад № 25»</t>
  </si>
  <si>
    <t>МБДОУ № 26 для детей раннего возраста</t>
  </si>
  <si>
    <t>МБДОУ «Детский сад № 35»</t>
  </si>
  <si>
    <t>МБДОУ № 36</t>
  </si>
  <si>
    <t>МБДОУ № 39</t>
  </si>
  <si>
    <t>МБДОУ № 44</t>
  </si>
  <si>
    <t>МБДОУ «Детский сад № 50»</t>
  </si>
  <si>
    <t>МБДОУ «Детский сад № 57»</t>
  </si>
  <si>
    <t>МБДОУ «Детский сад № 58»</t>
  </si>
  <si>
    <t>МБДОУ № 61</t>
  </si>
  <si>
    <t>МБДОУ № 63</t>
  </si>
  <si>
    <t>МБДОУ «Детский сад № 65»</t>
  </si>
  <si>
    <t>МБДОУ «Детский сад № 80»</t>
  </si>
  <si>
    <t>МБДОУ «Детский сад № 82»</t>
  </si>
  <si>
    <t>МБДОУ «Детский сад № 85»</t>
  </si>
  <si>
    <t>МБДОУ «Детский сад № 87»</t>
  </si>
  <si>
    <t>МБДОУ «Детский сад № 89»</t>
  </si>
  <si>
    <t>МБДОУ «Детский сад № 90»</t>
  </si>
  <si>
    <t>МБДОУ № 97</t>
  </si>
  <si>
    <t>МБДОУ № 99</t>
  </si>
  <si>
    <t>МБДОУ № 100</t>
  </si>
  <si>
    <t>МБДОУ № 101</t>
  </si>
  <si>
    <t>МБДОУ № 102</t>
  </si>
  <si>
    <t>МБДОУ № 103</t>
  </si>
  <si>
    <t>МБДОУ «Детский сад № 105»</t>
  </si>
  <si>
    <t>МБДОУ № 108</t>
  </si>
  <si>
    <t>МБДОУ «Детский сад № 109»</t>
  </si>
  <si>
    <t>МБДОУ «Детский сад № 110»</t>
  </si>
  <si>
    <t>МБДОУ № 111</t>
  </si>
  <si>
    <t>МБДОУ № 116</t>
  </si>
  <si>
    <t>МБДОУ № 117</t>
  </si>
  <si>
    <t>МБДОУ № 118</t>
  </si>
  <si>
    <t>МБДОУ № 120</t>
  </si>
  <si>
    <t>МБДОУ № 124</t>
  </si>
  <si>
    <t>МБДОУ № 125</t>
  </si>
  <si>
    <t>МБДОУ № 126</t>
  </si>
  <si>
    <t>МБДОУ «Детский сад № 127»</t>
  </si>
  <si>
    <t>МБДОУ № 128</t>
  </si>
  <si>
    <t>МБДОУ № 132</t>
  </si>
  <si>
    <t>МБДОУ № 133</t>
  </si>
  <si>
    <t>МБДОУ «Детский сад № 134</t>
  </si>
  <si>
    <t>МБДОУ № 135</t>
  </si>
  <si>
    <t>МБДОУ № 137</t>
  </si>
  <si>
    <t>МБДОУ №140</t>
  </si>
  <si>
    <t>МБДОУ № 141</t>
  </si>
  <si>
    <t>МБДОУ № 142</t>
  </si>
  <si>
    <t>МБДОУ № 145</t>
  </si>
  <si>
    <t>МБДОУ № 146</t>
  </si>
  <si>
    <t>МБОУ «Детский сад № 147»</t>
  </si>
  <si>
    <t>МБОУ «Средняя школа им. А.О. Молева»</t>
  </si>
  <si>
    <t>МБОУ «Средняя школа № 1»</t>
  </si>
  <si>
    <t>МБОУ «Средняя школа № 2»</t>
  </si>
  <si>
    <t>МБОУ «Средняя школа № 3»</t>
  </si>
  <si>
    <t>МБОУ «Средняя школа № 4»</t>
  </si>
  <si>
    <t>МБОУ «Основная школа № 6»</t>
  </si>
  <si>
    <t>МБОУ Школа № 7</t>
  </si>
  <si>
    <t>МБОУ Школа № 9</t>
  </si>
  <si>
    <t>МБОУ «Средняя школа № 12»</t>
  </si>
  <si>
    <t>МБОУ «Средняя школа № 13»</t>
  </si>
  <si>
    <t>МБОУ «Средняя школа № 14»</t>
  </si>
  <si>
    <t>МБОУ «Средняя школа № 16»</t>
  </si>
  <si>
    <t>МБОУ «Средняя школа № 17»</t>
  </si>
  <si>
    <t>МБОУ «Средняя школа № 18»</t>
  </si>
  <si>
    <t>МБОУ «Средняя школа № 20»</t>
  </si>
  <si>
    <t>МБОУ «Лицей № 21»</t>
  </si>
  <si>
    <t>МБОУ «Средняя школа № 22»</t>
  </si>
  <si>
    <t>МБОУ Школа №24</t>
  </si>
  <si>
    <t>МБОУ «Основная школа № 25»</t>
  </si>
  <si>
    <t>МБОУ Школа № 26</t>
  </si>
  <si>
    <t>МБОУ Школа №27</t>
  </si>
  <si>
    <t>МБОУ «Школа № 29»</t>
  </si>
  <si>
    <t>МБО «Средняя школа № 30»</t>
  </si>
  <si>
    <t>МБОУ «Средняя школа № 32»</t>
  </si>
  <si>
    <t>МБОУ «Средняя школа №33</t>
  </si>
  <si>
    <t>МБОУ «Средняя школа № 34»</t>
  </si>
  <si>
    <t>МБОУ «Средняя школа № 36»</t>
  </si>
  <si>
    <t>МБОУ «Средняя школа № 37»</t>
  </si>
  <si>
    <t>МБОУ «Гимназия № 38»</t>
  </si>
  <si>
    <t>МБОУ  Школа № 39</t>
  </si>
  <si>
    <t>МБОУ № 40</t>
  </si>
  <si>
    <t>МБОУ «Средняя школа № 68»</t>
  </si>
  <si>
    <t>МБОУ «Средняя школа № 70»</t>
  </si>
  <si>
    <t>МБОУ «Средняя школа № 71»</t>
  </si>
  <si>
    <t>МБУ ДО «Станция юных техников»</t>
  </si>
  <si>
    <t>МБУ ДО «Центр художественных ремесел»</t>
  </si>
  <si>
    <t>МБУ ДО «Эколого-биологический центр»</t>
  </si>
  <si>
    <t>МБУ ДО ДДТ</t>
  </si>
  <si>
    <t>МБУ ППМС-центр</t>
  </si>
  <si>
    <r>
      <t>МБДОУ</t>
    </r>
    <r>
      <rPr>
        <sz val="12"/>
        <color rgb="FF000000"/>
        <rFont val="Times New Roman"/>
        <family val="1"/>
        <charset val="204"/>
      </rPr>
      <t xml:space="preserve"> «Детский сад № 28»</t>
    </r>
  </si>
  <si>
    <t>МБДОУ "Детский сад № 143"</t>
  </si>
  <si>
    <t>МБДОУ «Детский сад № 139"</t>
  </si>
  <si>
    <t>МБДОУ «Детский сад № 130"</t>
  </si>
  <si>
    <t>МБДОУ «Детский сад № 115"</t>
  </si>
  <si>
    <t>0,9779+0,9864+0,9864</t>
  </si>
  <si>
    <t>0,9864+0,9864+0,9864+0,9864</t>
  </si>
  <si>
    <t>0,9444+0,9847</t>
  </si>
  <si>
    <t>0,9332+0,97875+0,9732</t>
  </si>
  <si>
    <t>0,9932+0,9932+0,9932</t>
  </si>
  <si>
    <t>0,9711+0,9643</t>
  </si>
  <si>
    <t>0,9936+0,9915+0,9868+0,9664</t>
  </si>
  <si>
    <t>0,9864+0,9915</t>
  </si>
  <si>
    <t>0,9779+0,9779+0,9779+0,9779+1</t>
  </si>
  <si>
    <t>0,952825+0,9164</t>
  </si>
  <si>
    <t>0,9915+0,9779+0,9779</t>
  </si>
  <si>
    <t>0,9864+0,9864+0,9932</t>
  </si>
  <si>
    <t>0,9359+0,9643+0,9796+0,9864</t>
  </si>
  <si>
    <t>Филиал ФБУЗ «Центр гигиены и эпидемиологии в Нижегородской области в Автозаводском, Ленинском районах города Нижнего Новгорода, городском округе город Дзержинск, Богородском, Павловском, Вачском, Сосновском, Володарском районах»</t>
  </si>
  <si>
    <t>0,9796+0,9864</t>
  </si>
  <si>
    <t>ООО «НПО «Агростройсервис»</t>
  </si>
  <si>
    <t>Нейман Людмила Борисовна</t>
  </si>
  <si>
    <t>0,9864+0,9847</t>
  </si>
  <si>
    <t>0,9864+0,9864+0,9864+0,9694</t>
  </si>
  <si>
    <t>ООО «УК Свот-Консалдинг»</t>
  </si>
  <si>
    <t>ИП Кораблев Д.А.</t>
  </si>
  <si>
    <t>0,9779+0,9864</t>
  </si>
  <si>
    <t>ГБУЗ НО «ГОРОДСКАЯ БОЛЬНИЦА №7               г. ДЗЕРЖИНСКА»</t>
  </si>
  <si>
    <t>1+1+1+1</t>
  </si>
  <si>
    <t>0,9796+0,9541</t>
  </si>
  <si>
    <t>МБДОУ «Детский сад № 62», корп.1,2</t>
  </si>
  <si>
    <t>МБДОУ № 114,Лен.30а, Гайд,25б</t>
  </si>
  <si>
    <t>0,9711+0,9796</t>
  </si>
  <si>
    <t>МБДОУ № 131, Западный,11а; 6а</t>
  </si>
  <si>
    <t>0,9796+0,9796</t>
  </si>
  <si>
    <t>МБОУ «Средняя школа № 23 с углубленным изучением отдельных предметов»),Буденного, 17,19</t>
  </si>
  <si>
    <t>Потребители тепловой энергии</t>
  </si>
  <si>
    <t xml:space="preserve">Объекты образования </t>
  </si>
  <si>
    <t>Адресный перечень МКД с централизованым теплоснабжением</t>
  </si>
  <si>
    <t>Адрес МКД</t>
  </si>
  <si>
    <t>№ дома</t>
  </si>
  <si>
    <t>Наименование УК, ТСЖ, ТСН</t>
  </si>
  <si>
    <t>Уровень оценки</t>
  </si>
  <si>
    <t>Молодежная</t>
  </si>
  <si>
    <t>ООО "Альтернатива-Дзержинск"</t>
  </si>
  <si>
    <t>Ленина</t>
  </si>
  <si>
    <t>Ленина/Гайдара</t>
  </si>
  <si>
    <t>41/18</t>
  </si>
  <si>
    <t>Чапаева</t>
  </si>
  <si>
    <t>Удриса</t>
  </si>
  <si>
    <t>7б</t>
  </si>
  <si>
    <t>Буденного</t>
  </si>
  <si>
    <t>Чкалова</t>
  </si>
  <si>
    <t>Черняховского</t>
  </si>
  <si>
    <t>п. Пыра,Чкалова</t>
  </si>
  <si>
    <t xml:space="preserve">Молодежная </t>
  </si>
  <si>
    <t>ООО "Альянс-НВ"</t>
  </si>
  <si>
    <t>1А</t>
  </si>
  <si>
    <t>11А</t>
  </si>
  <si>
    <t>15А</t>
  </si>
  <si>
    <t xml:space="preserve">Чапаева </t>
  </si>
  <si>
    <t>71/1</t>
  </si>
  <si>
    <t xml:space="preserve">Пожарского </t>
  </si>
  <si>
    <t>3 А</t>
  </si>
  <si>
    <t xml:space="preserve">Маяковского </t>
  </si>
  <si>
    <t>32/5</t>
  </si>
  <si>
    <t xml:space="preserve">Гайдара </t>
  </si>
  <si>
    <t xml:space="preserve">Ватутина </t>
  </si>
  <si>
    <t xml:space="preserve">Народная </t>
  </si>
  <si>
    <t>10А</t>
  </si>
  <si>
    <t>12А</t>
  </si>
  <si>
    <t>14А</t>
  </si>
  <si>
    <t>16/53</t>
  </si>
  <si>
    <t>47А</t>
  </si>
  <si>
    <t>45А</t>
  </si>
  <si>
    <t xml:space="preserve">Революции </t>
  </si>
  <si>
    <t>13А</t>
  </si>
  <si>
    <t>Революции</t>
  </si>
  <si>
    <t>1//74</t>
  </si>
  <si>
    <t>5/55</t>
  </si>
  <si>
    <t>65А</t>
  </si>
  <si>
    <t>Гайдара</t>
  </si>
  <si>
    <t xml:space="preserve">Панфиловцев </t>
  </si>
  <si>
    <t>37/10</t>
  </si>
  <si>
    <t>41/20</t>
  </si>
  <si>
    <t>10/1</t>
  </si>
  <si>
    <t>ООО УК "Альянс Сервис"</t>
  </si>
  <si>
    <t>10а</t>
  </si>
  <si>
    <t>ООО «УК ДВК-Сервис»</t>
  </si>
  <si>
    <t xml:space="preserve">Циолковского </t>
  </si>
  <si>
    <t>39б</t>
  </si>
  <si>
    <t xml:space="preserve">Ленина </t>
  </si>
  <si>
    <t>105А</t>
  </si>
  <si>
    <t xml:space="preserve">Островского </t>
  </si>
  <si>
    <t xml:space="preserve">Дзержинского </t>
  </si>
  <si>
    <t xml:space="preserve">Набережная Окская </t>
  </si>
  <si>
    <t>п.Горбатовка, Весенняя</t>
  </si>
  <si>
    <t>ООО "Жилград-Дзр"</t>
  </si>
  <si>
    <t>ТСЖ "Мультик"</t>
  </si>
  <si>
    <t xml:space="preserve">Свердлова </t>
  </si>
  <si>
    <t>ООО " Дзержинская Управляющая Компания "</t>
  </si>
  <si>
    <t>80а</t>
  </si>
  <si>
    <t>Ленинского Комсомола</t>
  </si>
  <si>
    <t>Комбрига Патоличева</t>
  </si>
  <si>
    <t>Строителей</t>
  </si>
  <si>
    <t>17/70</t>
  </si>
  <si>
    <t xml:space="preserve">Строителей </t>
  </si>
  <si>
    <t>15а</t>
  </si>
  <si>
    <t>9а</t>
  </si>
  <si>
    <t>ТСЖ "Оригинал"</t>
  </si>
  <si>
    <t>17а</t>
  </si>
  <si>
    <t>ТСЖ "Патоличевский"</t>
  </si>
  <si>
    <t>2/34</t>
  </si>
  <si>
    <t>4а</t>
  </si>
  <si>
    <t>6а</t>
  </si>
  <si>
    <t>13а</t>
  </si>
  <si>
    <t>12а</t>
  </si>
  <si>
    <t xml:space="preserve">Строителей  </t>
  </si>
  <si>
    <t>16а</t>
  </si>
  <si>
    <t>84а</t>
  </si>
  <si>
    <t>Свердлова</t>
  </si>
  <si>
    <t>76а</t>
  </si>
  <si>
    <t>66/27</t>
  </si>
  <si>
    <t>Галкина</t>
  </si>
  <si>
    <t xml:space="preserve">Галкина </t>
  </si>
  <si>
    <t>7а</t>
  </si>
  <si>
    <t>11а</t>
  </si>
  <si>
    <t>Циолковского</t>
  </si>
  <si>
    <t xml:space="preserve">Циолковского     </t>
  </si>
  <si>
    <t xml:space="preserve">Удриса          </t>
  </si>
  <si>
    <t xml:space="preserve">Удриса        </t>
  </si>
  <si>
    <t xml:space="preserve">Удриса     </t>
  </si>
  <si>
    <t>11б</t>
  </si>
  <si>
    <t xml:space="preserve">Удриса  </t>
  </si>
  <si>
    <t>11в</t>
  </si>
  <si>
    <t>2/38</t>
  </si>
  <si>
    <t>8б</t>
  </si>
  <si>
    <t>71/2</t>
  </si>
  <si>
    <t>71а</t>
  </si>
  <si>
    <t>73а</t>
  </si>
  <si>
    <t>75а</t>
  </si>
  <si>
    <t>75б</t>
  </si>
  <si>
    <t>75/1</t>
  </si>
  <si>
    <t>77/2</t>
  </si>
  <si>
    <t>77а</t>
  </si>
  <si>
    <t>77б</t>
  </si>
  <si>
    <t>79а</t>
  </si>
  <si>
    <t>85а</t>
  </si>
  <si>
    <t>82/85</t>
  </si>
  <si>
    <t xml:space="preserve">Пушкинская </t>
  </si>
  <si>
    <t>Пушкинская</t>
  </si>
  <si>
    <t>8а</t>
  </si>
  <si>
    <t>20а</t>
  </si>
  <si>
    <t>24а</t>
  </si>
  <si>
    <t>24б</t>
  </si>
  <si>
    <t>86а</t>
  </si>
  <si>
    <t>92/26</t>
  </si>
  <si>
    <t>Химиков</t>
  </si>
  <si>
    <t xml:space="preserve">Химиков </t>
  </si>
  <si>
    <t>7/12</t>
  </si>
  <si>
    <t>8/14</t>
  </si>
  <si>
    <t xml:space="preserve">Удриса </t>
  </si>
  <si>
    <t>94а</t>
  </si>
  <si>
    <t>102а</t>
  </si>
  <si>
    <t>Космонавтов</t>
  </si>
  <si>
    <t>17б</t>
  </si>
  <si>
    <t>26а</t>
  </si>
  <si>
    <t>1а</t>
  </si>
  <si>
    <t>1/77</t>
  </si>
  <si>
    <t>Петрищева</t>
  </si>
  <si>
    <t xml:space="preserve">Петрищева </t>
  </si>
  <si>
    <t>25а</t>
  </si>
  <si>
    <t xml:space="preserve">Петрищева   </t>
  </si>
  <si>
    <t>27а</t>
  </si>
  <si>
    <t xml:space="preserve">Петрищева  </t>
  </si>
  <si>
    <t>27б</t>
  </si>
  <si>
    <t xml:space="preserve">Циолковского  </t>
  </si>
  <si>
    <t>52а</t>
  </si>
  <si>
    <t>21а</t>
  </si>
  <si>
    <t>46а</t>
  </si>
  <si>
    <t xml:space="preserve">Гайдара  </t>
  </si>
  <si>
    <t>38а</t>
  </si>
  <si>
    <t xml:space="preserve">Гайдара   </t>
  </si>
  <si>
    <t>69б</t>
  </si>
  <si>
    <t>3а</t>
  </si>
  <si>
    <t>54а</t>
  </si>
  <si>
    <t xml:space="preserve">Попова </t>
  </si>
  <si>
    <t>2а</t>
  </si>
  <si>
    <t xml:space="preserve">Самохвалова </t>
  </si>
  <si>
    <t>5а</t>
  </si>
  <si>
    <t>5б</t>
  </si>
  <si>
    <t>5в</t>
  </si>
  <si>
    <t>53а</t>
  </si>
  <si>
    <t>36а</t>
  </si>
  <si>
    <t xml:space="preserve">ООО " УК " Наш Дзержинский Дом"    </t>
  </si>
  <si>
    <t>12б</t>
  </si>
  <si>
    <t>18 // 39</t>
  </si>
  <si>
    <t>Самохвалова</t>
  </si>
  <si>
    <t>10б</t>
  </si>
  <si>
    <t xml:space="preserve">Буденного </t>
  </si>
  <si>
    <t>23а</t>
  </si>
  <si>
    <t>37/23</t>
  </si>
  <si>
    <t>Рудольфа Удриса</t>
  </si>
  <si>
    <t>7в</t>
  </si>
  <si>
    <t>ТСН "Медик"</t>
  </si>
  <si>
    <t>ООО "Дзержинская ремонтная компания"</t>
  </si>
  <si>
    <t>13 а</t>
  </si>
  <si>
    <t>Грибоедова</t>
  </si>
  <si>
    <t>48Б</t>
  </si>
  <si>
    <t xml:space="preserve">п. Пыра, ул. Чкалова </t>
  </si>
  <si>
    <t>9б</t>
  </si>
  <si>
    <t>п. Пыра, пер. Спортивный</t>
  </si>
  <si>
    <t>п. Пыра, ул. Свердлова</t>
  </si>
  <si>
    <t xml:space="preserve">Водозаборная </t>
  </si>
  <si>
    <t>МБУ "Прометей Дзержинск"</t>
  </si>
  <si>
    <t>Водозаборная</t>
  </si>
  <si>
    <t>Гастелло</t>
  </si>
  <si>
    <t>4А</t>
  </si>
  <si>
    <t xml:space="preserve">Грибоедова </t>
  </si>
  <si>
    <t>Индустриальная</t>
  </si>
  <si>
    <t>Красноармейская</t>
  </si>
  <si>
    <t>Ленинградская</t>
  </si>
  <si>
    <t>Лермонтова</t>
  </si>
  <si>
    <t>Октябрьская</t>
  </si>
  <si>
    <t>30а</t>
  </si>
  <si>
    <t>Садовый пер.</t>
  </si>
  <si>
    <t>Студенческая</t>
  </si>
  <si>
    <t>34а</t>
  </si>
  <si>
    <t>Тупиковый</t>
  </si>
  <si>
    <t>Ульянова</t>
  </si>
  <si>
    <t>Учебный</t>
  </si>
  <si>
    <t>4-ая Линия</t>
  </si>
  <si>
    <t>Суворова</t>
  </si>
  <si>
    <t>Парковая аллея</t>
  </si>
  <si>
    <t xml:space="preserve"> 6А</t>
  </si>
  <si>
    <t>ООО "УК"Управдом-центр"</t>
  </si>
  <si>
    <t>66А</t>
  </si>
  <si>
    <t>72А</t>
  </si>
  <si>
    <t>56А</t>
  </si>
  <si>
    <t>58А</t>
  </si>
  <si>
    <t>25А</t>
  </si>
  <si>
    <t>29А</t>
  </si>
  <si>
    <t xml:space="preserve"> 5/7</t>
  </si>
  <si>
    <t>5А</t>
  </si>
  <si>
    <t>Урицкого</t>
  </si>
  <si>
    <t>28А</t>
  </si>
  <si>
    <t xml:space="preserve">Клюквина </t>
  </si>
  <si>
    <t>81/5</t>
  </si>
  <si>
    <t xml:space="preserve">Марковникова </t>
  </si>
  <si>
    <t xml:space="preserve"> 23/24</t>
  </si>
  <si>
    <t>36А</t>
  </si>
  <si>
    <t>40А</t>
  </si>
  <si>
    <t>Мира</t>
  </si>
  <si>
    <t>44А</t>
  </si>
  <si>
    <t>52/14</t>
  </si>
  <si>
    <t>52А</t>
  </si>
  <si>
    <t xml:space="preserve">Бутлерова </t>
  </si>
  <si>
    <t>9 // 8</t>
  </si>
  <si>
    <t xml:space="preserve"> 9/11</t>
  </si>
  <si>
    <t>49А</t>
  </si>
  <si>
    <t>55/1</t>
  </si>
  <si>
    <t>20// 12</t>
  </si>
  <si>
    <t>Победы</t>
  </si>
  <si>
    <t>16А</t>
  </si>
  <si>
    <t>22А</t>
  </si>
  <si>
    <t>8А</t>
  </si>
  <si>
    <t>28/14</t>
  </si>
  <si>
    <t>34А</t>
  </si>
  <si>
    <t>Дзержинского</t>
  </si>
  <si>
    <t>14/13</t>
  </si>
  <si>
    <t xml:space="preserve"> 8/5</t>
  </si>
  <si>
    <t>Терешковой</t>
  </si>
  <si>
    <t>64А</t>
  </si>
  <si>
    <t>55А</t>
  </si>
  <si>
    <t>57А</t>
  </si>
  <si>
    <t>39А</t>
  </si>
  <si>
    <t>38А</t>
  </si>
  <si>
    <t>41А</t>
  </si>
  <si>
    <t>41Б</t>
  </si>
  <si>
    <t>43А</t>
  </si>
  <si>
    <t>45Б</t>
  </si>
  <si>
    <t>4Б</t>
  </si>
  <si>
    <t>7А</t>
  </si>
  <si>
    <t xml:space="preserve">Ситнова </t>
  </si>
  <si>
    <t>8Б</t>
  </si>
  <si>
    <t>10Б</t>
  </si>
  <si>
    <t>26В</t>
  </si>
  <si>
    <t>1Б</t>
  </si>
  <si>
    <t>1В</t>
  </si>
  <si>
    <t>10 // 15</t>
  </si>
  <si>
    <t>7 // 17</t>
  </si>
  <si>
    <t>Матросова</t>
  </si>
  <si>
    <t>Пирогова</t>
  </si>
  <si>
    <t>35в</t>
  </si>
  <si>
    <t xml:space="preserve">ЧАПАЕВА </t>
  </si>
  <si>
    <t>48А</t>
  </si>
  <si>
    <t>27А</t>
  </si>
  <si>
    <t>73А</t>
  </si>
  <si>
    <t>73Б</t>
  </si>
  <si>
    <t>30А</t>
  </si>
  <si>
    <t>33А</t>
  </si>
  <si>
    <t>33Б</t>
  </si>
  <si>
    <t>37А</t>
  </si>
  <si>
    <t>37Б</t>
  </si>
  <si>
    <t>37В</t>
  </si>
  <si>
    <t>42А</t>
  </si>
  <si>
    <t>46А</t>
  </si>
  <si>
    <t xml:space="preserve">ПРИВОКЗАЛЬНАЯ </t>
  </si>
  <si>
    <t>5 // 2</t>
  </si>
  <si>
    <t>26А</t>
  </si>
  <si>
    <t>6А</t>
  </si>
  <si>
    <t>23//10</t>
  </si>
  <si>
    <t>1 // 2</t>
  </si>
  <si>
    <t>3 // 16</t>
  </si>
  <si>
    <t>4// 43</t>
  </si>
  <si>
    <t>12Б</t>
  </si>
  <si>
    <t>2А</t>
  </si>
  <si>
    <t>20А</t>
  </si>
  <si>
    <t>25 // 23</t>
  </si>
  <si>
    <t>31А</t>
  </si>
  <si>
    <t>Правды</t>
  </si>
  <si>
    <t>21А</t>
  </si>
  <si>
    <t>21Б</t>
  </si>
  <si>
    <t>21В</t>
  </si>
  <si>
    <t>23А</t>
  </si>
  <si>
    <t>23Б</t>
  </si>
  <si>
    <t>27Б</t>
  </si>
  <si>
    <t>74А</t>
  </si>
  <si>
    <t>22 // 11</t>
  </si>
  <si>
    <t>26 // 12</t>
  </si>
  <si>
    <t>17А</t>
  </si>
  <si>
    <t>17Б</t>
  </si>
  <si>
    <t>19А</t>
  </si>
  <si>
    <t>19Б</t>
  </si>
  <si>
    <t>36Б</t>
  </si>
  <si>
    <t>2Г</t>
  </si>
  <si>
    <t>6 // 6</t>
  </si>
  <si>
    <t xml:space="preserve">КИРОВА </t>
  </si>
  <si>
    <t>Гагарина</t>
  </si>
  <si>
    <t>10 // 5</t>
  </si>
  <si>
    <t>57 // 2</t>
  </si>
  <si>
    <t>20 //10</t>
  </si>
  <si>
    <t>47//16</t>
  </si>
  <si>
    <t>1 // 29</t>
  </si>
  <si>
    <t xml:space="preserve">ВАТУТИНА </t>
  </si>
  <si>
    <t>21 // 20</t>
  </si>
  <si>
    <t>14 //12</t>
  </si>
  <si>
    <t>1// 15</t>
  </si>
  <si>
    <t>35 // 10</t>
  </si>
  <si>
    <t>РЕВОЛЮЦИИ</t>
  </si>
  <si>
    <t xml:space="preserve">РЕВОЛЮЦИИ </t>
  </si>
  <si>
    <t xml:space="preserve">МОЛОДЕЖНАЯ </t>
  </si>
  <si>
    <t>6 //38</t>
  </si>
  <si>
    <t>10В</t>
  </si>
  <si>
    <t xml:space="preserve">СОВЕТСКАЯ </t>
  </si>
  <si>
    <t>СОВЕТСКАЯ</t>
  </si>
  <si>
    <t>9А</t>
  </si>
  <si>
    <t>51А</t>
  </si>
  <si>
    <t>51Б</t>
  </si>
  <si>
    <t>53А</t>
  </si>
  <si>
    <t>53Б</t>
  </si>
  <si>
    <t>53В</t>
  </si>
  <si>
    <t xml:space="preserve">НОВОМОСКОВСКАЯ </t>
  </si>
  <si>
    <t>35А</t>
  </si>
  <si>
    <t>52Б</t>
  </si>
  <si>
    <t>11 // 25</t>
  </si>
  <si>
    <t>27 // 13</t>
  </si>
  <si>
    <t>50А</t>
  </si>
  <si>
    <t>49Б</t>
  </si>
  <si>
    <t>49В</t>
  </si>
  <si>
    <t>38Б</t>
  </si>
  <si>
    <t>40Б</t>
  </si>
  <si>
    <t>43Б</t>
  </si>
  <si>
    <t>4 // 41</t>
  </si>
  <si>
    <t>8 // 34</t>
  </si>
  <si>
    <t>14 //17</t>
  </si>
  <si>
    <t>6Б</t>
  </si>
  <si>
    <t>6В</t>
  </si>
  <si>
    <t xml:space="preserve">ЗАПАДНЫЙ </t>
  </si>
  <si>
    <t>26Б</t>
  </si>
  <si>
    <t>2Б</t>
  </si>
  <si>
    <t xml:space="preserve">КРАСНОАРМЕЙСКАЯ </t>
  </si>
  <si>
    <t xml:space="preserve">СУХАРЕНКО </t>
  </si>
  <si>
    <t xml:space="preserve">УЛЬЯНОВА </t>
  </si>
  <si>
    <t>Щорса</t>
  </si>
  <si>
    <t>56Б</t>
  </si>
  <si>
    <t>Комсомольский</t>
  </si>
  <si>
    <t xml:space="preserve">Гагарина </t>
  </si>
  <si>
    <t>4 а</t>
  </si>
  <si>
    <t>ООО "ДомУправ"</t>
  </si>
  <si>
    <t xml:space="preserve">Кирова </t>
  </si>
  <si>
    <t>Крылова</t>
  </si>
  <si>
    <t>ООО " УК Жилой мир"</t>
  </si>
  <si>
    <t>39Б</t>
  </si>
  <si>
    <t xml:space="preserve">Красная </t>
  </si>
  <si>
    <t xml:space="preserve">Жуковского </t>
  </si>
  <si>
    <t>43а</t>
  </si>
  <si>
    <t>45а</t>
  </si>
  <si>
    <t>22Б</t>
  </si>
  <si>
    <t>35Б</t>
  </si>
  <si>
    <t xml:space="preserve">Западный </t>
  </si>
  <si>
    <t>33а</t>
  </si>
  <si>
    <t>33б</t>
  </si>
  <si>
    <t>37а</t>
  </si>
  <si>
    <t>20Б</t>
  </si>
  <si>
    <t>20б</t>
  </si>
  <si>
    <t>20в</t>
  </si>
  <si>
    <t>22а</t>
  </si>
  <si>
    <t>22б</t>
  </si>
  <si>
    <t>22в</t>
  </si>
  <si>
    <t>22г</t>
  </si>
  <si>
    <t>15б</t>
  </si>
  <si>
    <t>15в</t>
  </si>
  <si>
    <t>15г</t>
  </si>
  <si>
    <t>4б</t>
  </si>
  <si>
    <t>4в</t>
  </si>
  <si>
    <t>6б</t>
  </si>
  <si>
    <t>11Б</t>
  </si>
  <si>
    <t xml:space="preserve">Октябрьская </t>
  </si>
  <si>
    <t xml:space="preserve">Студенческая </t>
  </si>
  <si>
    <t>21б</t>
  </si>
  <si>
    <t>21в</t>
  </si>
  <si>
    <t>42а</t>
  </si>
  <si>
    <t>60А</t>
  </si>
  <si>
    <t>62А</t>
  </si>
  <si>
    <t>24А</t>
  </si>
  <si>
    <t>29б</t>
  </si>
  <si>
    <t>ООО "УК Чистый берег"</t>
  </si>
  <si>
    <t>28б</t>
  </si>
  <si>
    <t>18а</t>
  </si>
  <si>
    <t>13 // п.1</t>
  </si>
  <si>
    <t>ООО "УК Чистый город"</t>
  </si>
  <si>
    <t>Островского</t>
  </si>
  <si>
    <t>3А</t>
  </si>
  <si>
    <t>Новомосковская</t>
  </si>
  <si>
    <t>36/24</t>
  </si>
  <si>
    <t>50а</t>
  </si>
  <si>
    <t xml:space="preserve">Учебный </t>
  </si>
  <si>
    <t xml:space="preserve">Суворова </t>
  </si>
  <si>
    <t xml:space="preserve">Студенческая                                                    </t>
  </si>
  <si>
    <t>27в</t>
  </si>
  <si>
    <t>39/47</t>
  </si>
  <si>
    <t xml:space="preserve">Матросова </t>
  </si>
  <si>
    <t>1б</t>
  </si>
  <si>
    <t>1в</t>
  </si>
  <si>
    <t>1г</t>
  </si>
  <si>
    <t>32А</t>
  </si>
  <si>
    <t>ПЖСК № 15</t>
  </si>
  <si>
    <t>57б</t>
  </si>
  <si>
    <t>59в</t>
  </si>
  <si>
    <t>59д</t>
  </si>
  <si>
    <t>59е</t>
  </si>
  <si>
    <t xml:space="preserve">Черняховского </t>
  </si>
  <si>
    <t>п.Петряевка Восточная</t>
  </si>
  <si>
    <t xml:space="preserve">п.Петряевка Восточная </t>
  </si>
  <si>
    <t>22/40</t>
  </si>
  <si>
    <t>п.Бабино , 8-го Марта</t>
  </si>
  <si>
    <t>32а</t>
  </si>
  <si>
    <t>61б</t>
  </si>
  <si>
    <t>30б</t>
  </si>
  <si>
    <t xml:space="preserve">Суворова  </t>
  </si>
  <si>
    <t>1д</t>
  </si>
  <si>
    <t>2в</t>
  </si>
  <si>
    <t>ООО "Сервис-НН"</t>
  </si>
  <si>
    <t xml:space="preserve">Пирогова </t>
  </si>
  <si>
    <t>16б</t>
  </si>
  <si>
    <t>16в</t>
  </si>
  <si>
    <t>49а</t>
  </si>
  <si>
    <t>49б</t>
  </si>
  <si>
    <t>51а</t>
  </si>
  <si>
    <t>53б</t>
  </si>
  <si>
    <t>55а</t>
  </si>
  <si>
    <t>57а</t>
  </si>
  <si>
    <t>59б</t>
  </si>
  <si>
    <t>56а</t>
  </si>
  <si>
    <t>2б</t>
  </si>
  <si>
    <t>2г</t>
  </si>
  <si>
    <t>2д</t>
  </si>
  <si>
    <t>51б</t>
  </si>
  <si>
    <t>57в</t>
  </si>
  <si>
    <t>1ж</t>
  </si>
  <si>
    <t xml:space="preserve">Вокзальная </t>
  </si>
  <si>
    <t>ООО "Чистый город"</t>
  </si>
  <si>
    <t xml:space="preserve">Желнинское шоссе </t>
  </si>
  <si>
    <t>Овощная</t>
  </si>
  <si>
    <t xml:space="preserve">Овощная </t>
  </si>
  <si>
    <t>98А</t>
  </si>
  <si>
    <t>ТСЖ  № 48</t>
  </si>
  <si>
    <t>98Б</t>
  </si>
  <si>
    <t>ООО "УК Красный октябрь"</t>
  </si>
  <si>
    <t>22В</t>
  </si>
  <si>
    <t>Клюквина</t>
  </si>
  <si>
    <t>31Г</t>
  </si>
  <si>
    <t>34Б</t>
  </si>
  <si>
    <t>Западный</t>
  </si>
  <si>
    <t>Советская</t>
  </si>
  <si>
    <t>10Л</t>
  </si>
  <si>
    <t>ООО "УК Радуга"</t>
  </si>
  <si>
    <t>ЖСК № 36</t>
  </si>
  <si>
    <t>ЖСК № 43</t>
  </si>
  <si>
    <t>ЖСК № 13</t>
  </si>
  <si>
    <t>ПЖСК № 53</t>
  </si>
  <si>
    <t>ПЖСК № 37</t>
  </si>
  <si>
    <t>ПЖСК № 40</t>
  </si>
  <si>
    <t xml:space="preserve">Сухаренко </t>
  </si>
  <si>
    <t>ТСЖ "Волгоградский"</t>
  </si>
  <si>
    <t>18А</t>
  </si>
  <si>
    <t>ТСН "Буденновское-2"</t>
  </si>
  <si>
    <t>ТСН "Родное"</t>
  </si>
  <si>
    <t>ТСН "Петрищева-29"</t>
  </si>
  <si>
    <t>ТСН "Петрищева 10"</t>
  </si>
  <si>
    <t>Ситнова</t>
  </si>
  <si>
    <t>8В</t>
  </si>
  <si>
    <t xml:space="preserve"> ТСН "Новый мир"</t>
  </si>
  <si>
    <t>ТСН "Наш дом"</t>
  </si>
  <si>
    <t>ТСН №12 "Искра"</t>
  </si>
  <si>
    <t>39В</t>
  </si>
  <si>
    <t>ТСН "Ока"</t>
  </si>
  <si>
    <t>ТСН "Циолковского 67"</t>
  </si>
  <si>
    <t>31Б</t>
  </si>
  <si>
    <t>ТСН "Аврора"</t>
  </si>
  <si>
    <t>31В</t>
  </si>
  <si>
    <t>ТСН "Аврора-1"</t>
  </si>
  <si>
    <t>9Б</t>
  </si>
  <si>
    <t>ТСН "Молодежное"</t>
  </si>
  <si>
    <t>д. 6/38, подъезды               № 4; № 5; № 6</t>
  </si>
  <si>
    <t>ТСН-46 "Камчатгеология"</t>
  </si>
  <si>
    <t>ТСН "Строителей, 6"</t>
  </si>
  <si>
    <t>ТСН "Луч"</t>
  </si>
  <si>
    <t>ТСН "Дружба"</t>
  </si>
  <si>
    <t>ТСЖ "Маяковского 17"</t>
  </si>
  <si>
    <t>2</t>
  </si>
  <si>
    <t>п.Пыра, Чкалова</t>
  </si>
  <si>
    <t>п.Пыра, Железнодорожная</t>
  </si>
  <si>
    <t>19В</t>
  </si>
  <si>
    <t>Учительский пер.</t>
  </si>
  <si>
    <t>4</t>
  </si>
  <si>
    <t>6</t>
  </si>
  <si>
    <t>п.Пыра, 1 мая</t>
  </si>
  <si>
    <t>20</t>
  </si>
  <si>
    <t xml:space="preserve">Лермонтова </t>
  </si>
  <si>
    <t>Панфиловцев</t>
  </si>
  <si>
    <t>ТСЖ "Согласие"</t>
  </si>
  <si>
    <t>3Б</t>
  </si>
  <si>
    <t>28а</t>
  </si>
  <si>
    <t>ТСЖ "Свято-Тихоновский"</t>
  </si>
  <si>
    <t>ТСН "Радуга"</t>
  </si>
  <si>
    <t>ТСН "Охотник"</t>
  </si>
  <si>
    <t>ТСЖ № 52</t>
  </si>
  <si>
    <t>ООО"УК ОКСКИЙ МИР"</t>
  </si>
  <si>
    <t>ТСЖ "Удриса 11а"</t>
  </si>
  <si>
    <t>ТСЖ "Парус"</t>
  </si>
  <si>
    <t>ТСЖ "Учительский</t>
  </si>
  <si>
    <t>14а</t>
  </si>
  <si>
    <t>ТСЖ № 6</t>
  </si>
  <si>
    <t>ТСЖ №7 "Маяк"</t>
  </si>
  <si>
    <t>ТСЖ № 25</t>
  </si>
  <si>
    <t>82А</t>
  </si>
  <si>
    <t>ТСЖ № 30</t>
  </si>
  <si>
    <t>ТСЖ "Суворовец"</t>
  </si>
  <si>
    <t xml:space="preserve">9В </t>
  </si>
  <si>
    <t>ТСЖ ЖК "Строителей 9в"</t>
  </si>
  <si>
    <t>ТСЖ "Успех"</t>
  </si>
  <si>
    <t>ТСЖ №8 "Дружба"</t>
  </si>
  <si>
    <t>ТСЖ "Центральный"</t>
  </si>
  <si>
    <t>68/22</t>
  </si>
  <si>
    <t>ТСЖ "УнасВсеДома"</t>
  </si>
  <si>
    <t>7 Г</t>
  </si>
  <si>
    <t>ТСЖ "Пушкинский-1"</t>
  </si>
  <si>
    <t>ТСЖ № 50</t>
  </si>
  <si>
    <t>ТСЖ № 39</t>
  </si>
  <si>
    <t>ООО "УК Апери"</t>
  </si>
  <si>
    <t>27В</t>
  </si>
  <si>
    <t>НО ТСЖ "Альянс"</t>
  </si>
  <si>
    <t>ООО "ЖК СЕРВИС 1"</t>
  </si>
  <si>
    <t xml:space="preserve"> 4А</t>
  </si>
  <si>
    <t>Бутлерова</t>
  </si>
  <si>
    <t>ООО "ЖК СЕРВИС 1" (ТСЖ № 33)</t>
  </si>
  <si>
    <t>ООО "ЖК СЕРВИС 1" (ТСН "Луч")</t>
  </si>
  <si>
    <t>ООО "ЖК СЕРВИС 1" (ТСЖ Маяковского, 27)</t>
  </si>
  <si>
    <t>2Ж</t>
  </si>
  <si>
    <t>Кирова</t>
  </si>
  <si>
    <t>11/7</t>
  </si>
  <si>
    <t>ТСЖ № 16</t>
  </si>
  <si>
    <t>ТСЖ  № 14</t>
  </si>
  <si>
    <t>9 Января</t>
  </si>
  <si>
    <t>Горьковская</t>
  </si>
  <si>
    <t>Парковая Аллея</t>
  </si>
  <si>
    <t>Марковникова</t>
  </si>
  <si>
    <t>ООО УК "ОКТАВИАН"</t>
  </si>
  <si>
    <t>ЖСК № 18 ( обсл.ООО"УК ОКСКИЙ МИР")</t>
  </si>
  <si>
    <t>61г</t>
  </si>
  <si>
    <t>61г к.1</t>
  </si>
  <si>
    <t>ООО "ЖКХ 24"</t>
  </si>
  <si>
    <t>ТСЖ "Заря"</t>
  </si>
  <si>
    <t>Сухаренко</t>
  </si>
  <si>
    <t>ТСЖ "Красный дом"</t>
  </si>
  <si>
    <t>1к2</t>
  </si>
  <si>
    <t>ТСН "Уют"</t>
  </si>
  <si>
    <t>84А</t>
  </si>
  <si>
    <t>ТСЖ "Уют"</t>
  </si>
  <si>
    <t>ТСЖ "Красноармеец"</t>
  </si>
  <si>
    <t>ТСЖ "Галкина 1"</t>
  </si>
  <si>
    <t>1к.1</t>
  </si>
  <si>
    <t>88а</t>
  </si>
  <si>
    <t>ТСЖ "Западный"</t>
  </si>
  <si>
    <t>ТСЖ "Космонавтов 18"</t>
  </si>
  <si>
    <t>ООО "Варяг"</t>
  </si>
  <si>
    <t>п.Горбатовка, Восточная</t>
  </si>
  <si>
    <t>(НУСПЖ) Собств.жилых помещ.</t>
  </si>
  <si>
    <t>10Л к.1</t>
  </si>
  <si>
    <t>10Л к.2</t>
  </si>
  <si>
    <t>92а</t>
  </si>
  <si>
    <t>ТСЖ "Единство"</t>
  </si>
  <si>
    <t>5Б</t>
  </si>
  <si>
    <t>ТСЖ ОКТЯБРЬСКИЙ</t>
  </si>
  <si>
    <t>ФКП "Завод им.Я.М.Свердлова" (заводское общежитие)</t>
  </si>
  <si>
    <t>68А</t>
  </si>
  <si>
    <t xml:space="preserve">9В к.3 </t>
  </si>
  <si>
    <t>ТНС "ТСЖ Квартал Молодежный"</t>
  </si>
  <si>
    <t xml:space="preserve">9В к.2 </t>
  </si>
  <si>
    <t>ООО "УК Красный Октябрь"</t>
  </si>
  <si>
    <t>7В</t>
  </si>
  <si>
    <t>№№ пп</t>
  </si>
  <si>
    <t>№ котельной</t>
  </si>
  <si>
    <t xml:space="preserve">Адрес </t>
  </si>
  <si>
    <t>Наименование РСО</t>
  </si>
  <si>
    <t>Котельная №1н</t>
  </si>
  <si>
    <t>пр. Чкалова, 5б</t>
  </si>
  <si>
    <t>ООО " Нижегородтеплогаз"</t>
  </si>
  <si>
    <t>Котельная №8</t>
  </si>
  <si>
    <t>ул. Попова, 10а</t>
  </si>
  <si>
    <t>Котельная №13</t>
  </si>
  <si>
    <t>ул. Маяковского, 43а</t>
  </si>
  <si>
    <t>Котельная №15</t>
  </si>
  <si>
    <t>пер. Западный, 5а</t>
  </si>
  <si>
    <t>Котельная №20</t>
  </si>
  <si>
    <t>пр. Ленина, 71а</t>
  </si>
  <si>
    <t>Котельная №22</t>
  </si>
  <si>
    <t>ул. Матросова, 36а</t>
  </si>
  <si>
    <t>Котельная №23</t>
  </si>
  <si>
    <t>б-р Мира, 4а</t>
  </si>
  <si>
    <t>Котельная №25</t>
  </si>
  <si>
    <t>ул. Водозаборная, 1б</t>
  </si>
  <si>
    <t>Котельная №26н</t>
  </si>
  <si>
    <t>пр. Ленина, 49б</t>
  </si>
  <si>
    <t>Котельная №27</t>
  </si>
  <si>
    <t>ул. Бутлерова, 27в</t>
  </si>
  <si>
    <t>Котельная №28</t>
  </si>
  <si>
    <t>ул. Марковникова 19а</t>
  </si>
  <si>
    <t>Котельная №29н</t>
  </si>
  <si>
    <t>ул. Марковникова, 10а</t>
  </si>
  <si>
    <t>Котельная №31</t>
  </si>
  <si>
    <t>ул. Терешковой 14а</t>
  </si>
  <si>
    <t>Котельная №32</t>
  </si>
  <si>
    <t>б-р Мира, 19а</t>
  </si>
  <si>
    <t>Котельная №33</t>
  </si>
  <si>
    <t>ул. Народная, 3а</t>
  </si>
  <si>
    <t>Котельная №34</t>
  </si>
  <si>
    <t>ул. Советская, 10а</t>
  </si>
  <si>
    <t>Котельная №35</t>
  </si>
  <si>
    <t>ул. Маяковского 18а</t>
  </si>
  <si>
    <t>Котельная №36</t>
  </si>
  <si>
    <t>пр. Чкалова, 49б</t>
  </si>
  <si>
    <t>Котельная №37</t>
  </si>
  <si>
    <t>ул. Пирогова, 30б</t>
  </si>
  <si>
    <t>Котельная №38н</t>
  </si>
  <si>
    <t>ул. Гастелло, 22а</t>
  </si>
  <si>
    <t>Котельная №40</t>
  </si>
  <si>
    <t>ул. Ватутина, 13а</t>
  </si>
  <si>
    <t>Котельная №42</t>
  </si>
  <si>
    <t>ул. Грибоедова, 4а</t>
  </si>
  <si>
    <t>Котельная №43н</t>
  </si>
  <si>
    <t>ул. Гайдара, 40а</t>
  </si>
  <si>
    <t>Котельная №44н</t>
  </si>
  <si>
    <t>ул. Победы, 4а</t>
  </si>
  <si>
    <t>Котельная №45</t>
  </si>
  <si>
    <t>пр. Циолковского, 15а</t>
  </si>
  <si>
    <t>Котельная №46</t>
  </si>
  <si>
    <t>ул. Грибоедова, 33а</t>
  </si>
  <si>
    <t>Котельная №47н</t>
  </si>
  <si>
    <t>ул. Маяковского, 13а</t>
  </si>
  <si>
    <t>Котельная №48н</t>
  </si>
  <si>
    <t>ул. Чапаева, 68а</t>
  </si>
  <si>
    <t>Котельная №49</t>
  </si>
  <si>
    <t>ул. Ситнова, 8г</t>
  </si>
  <si>
    <t>Котельная №50</t>
  </si>
  <si>
    <t>ул. Ситнова, 6б</t>
  </si>
  <si>
    <t>Котельная №51</t>
  </si>
  <si>
    <t>пр. Циолковского, 50а</t>
  </si>
  <si>
    <t>Котельная №52</t>
  </si>
  <si>
    <t>пр. Циолковского, 51а</t>
  </si>
  <si>
    <t>Котельная №53</t>
  </si>
  <si>
    <t>ул. Комбрига Патоличева, 9в</t>
  </si>
  <si>
    <t>Котельная №54</t>
  </si>
  <si>
    <t>ул. Комбрига Патоличева, 21а</t>
  </si>
  <si>
    <t>Котельная №55</t>
  </si>
  <si>
    <t>ул. Строителей, 15б</t>
  </si>
  <si>
    <t>Котельная №56</t>
  </si>
  <si>
    <t>пр. Циолковского, 81б</t>
  </si>
  <si>
    <t>Котельная №57</t>
  </si>
  <si>
    <t>ул. Пушкинская, 16б</t>
  </si>
  <si>
    <t>Котельная №58</t>
  </si>
  <si>
    <t>б-р Химиков, 3а</t>
  </si>
  <si>
    <t>Котельная №59</t>
  </si>
  <si>
    <t>ул. Панфиловцев, 15а</t>
  </si>
  <si>
    <t>Котельная №60н</t>
  </si>
  <si>
    <t>пр. Дзержинского, 13б</t>
  </si>
  <si>
    <t>Котельная №61</t>
  </si>
  <si>
    <t>ул. Индустриальная, 3б</t>
  </si>
  <si>
    <t>Котельная №62</t>
  </si>
  <si>
    <t>ул. Ульянова, 3а</t>
  </si>
  <si>
    <t>Котельная №64н</t>
  </si>
  <si>
    <t>ул. Ленинградская, 12а</t>
  </si>
  <si>
    <t>Объекты теплоснабжающих и теплосетевых организаций</t>
  </si>
  <si>
    <t>Дзержинская ТЭЦ</t>
  </si>
  <si>
    <t>ПАО "Т плюс"</t>
  </si>
  <si>
    <t>Магистральные тепловые сети</t>
  </si>
  <si>
    <t>Распределительные тепловые сети</t>
  </si>
  <si>
    <t>Квартальные тепловые сети, ЦТП и оборудование, расположенное в них</t>
  </si>
  <si>
    <t>п. Пыра, ул. Чкалова, д. 10</t>
  </si>
  <si>
    <t>ул. Пирогова, д. 8</t>
  </si>
  <si>
    <t>ул. Грибоедова, д. 29</t>
  </si>
  <si>
    <t>б-р Мира, д. 22 А</t>
  </si>
  <si>
    <t>ул. Матросова, д. 6 Е</t>
  </si>
  <si>
    <t>ул. Новомосковская, д.14А</t>
  </si>
  <si>
    <t>п. Горбатовка, ул. Школьная, д.1</t>
  </si>
  <si>
    <t>п. Бабино, ул. 8 Марта</t>
  </si>
  <si>
    <t>п. Бабино (Поссовет), ул. 8 Марта, д.32</t>
  </si>
  <si>
    <t>п. Петряевка, ул. Встречная</t>
  </si>
  <si>
    <t>п. Петряевка, ул. Квартальная</t>
  </si>
  <si>
    <t>п. Горбатовка,  ул. Восточная, 1А</t>
  </si>
  <si>
    <t>ул. Гастелло, д. 4А</t>
  </si>
  <si>
    <t>п. Горбатовка (Поссовет), ул. Школьная</t>
  </si>
  <si>
    <t>п. Гавриловка, ул. Советская, д.34</t>
  </si>
  <si>
    <t>п. Желнино, ул. Кооперативная, д.40</t>
  </si>
  <si>
    <t>п. Желнино (Почта), ул. Кооперативная, д.31</t>
  </si>
  <si>
    <t>Заревская объездная дорога, 7</t>
  </si>
  <si>
    <t>п. Горбатовка, ул. Весенняя, д.84</t>
  </si>
  <si>
    <t>ул. Сухаренко, д.10</t>
  </si>
  <si>
    <t>Котельная</t>
  </si>
  <si>
    <t>АО "НОКК"</t>
  </si>
  <si>
    <t>МУП "ДзержинскЭнерго"</t>
  </si>
  <si>
    <t>ГБУ ОСРЦИ "Пушкино"</t>
  </si>
  <si>
    <t>пр. Ленина, 8а, пом. Р4</t>
  </si>
  <si>
    <t>ООО " Дзержинсктеплогаз"</t>
  </si>
  <si>
    <t>ул. Патоличева, 37а, пом. П7</t>
  </si>
  <si>
    <t>ул. Строителей, 9в, строение 1</t>
  </si>
  <si>
    <t>0,9579+0,9579+0,9579+0,9579+1 +  0,9422</t>
  </si>
  <si>
    <t>0,9694+0,9779+0,9932+0,9779 +  0,9728</t>
  </si>
  <si>
    <t>0,9495+0,9495+0,9495+0,9495 +  0,9915+1+1</t>
  </si>
  <si>
    <t>0,9596+0,9596+0,9596+0,9596 +  0,9596+0,9511+0,9596+0,9596   +0,9596</t>
  </si>
  <si>
    <t>0,9851+0,9783+0,9783+0,9783  +  0,9783+0,9783+0,9783+0,9783 + 0,9851+0,9783+0,9783+0,9851  +0,9715+0,9715+0,9715</t>
  </si>
  <si>
    <t xml:space="preserve"> п.Горбатовка, ул.Весенняя</t>
  </si>
  <si>
    <t>п.Желнино, шоссе Желнинское, д.1А</t>
  </si>
  <si>
    <t>Государственное бюджетное дошкольное образовательное учреждение «Детский сад №67» компенсирующего вида</t>
  </si>
  <si>
    <t>Государственное бюджетное дошкольное образовательное учреждение «Детский сад № 92» компенсирующего вида</t>
  </si>
  <si>
    <t>Государственное бюджетное дошкольное образовательное учреждение «Детский сад №3» компенсирующего вида</t>
  </si>
  <si>
    <t>Государственное бюджетное дошкольное образовательное учреждение «Детский сад №56» компенсирующего вида</t>
  </si>
  <si>
    <t>Государственное бюджетное дошкольное образовательное учреждение «Детский сад №94» компенсирующего вида</t>
  </si>
  <si>
    <t>Государственное автономное учреждение здравоохранения Нижегородской области «НИИКО «Нижегородский областной клинический онкологический диспансер»</t>
  </si>
  <si>
    <t>Государственное бюджетное учреждение здравоохранения  Нижегородской области                                                                 «НИЖЕГОРОДСКИЙ ОБЛАСТНОЙ НАРКОЛОГИЧЕСКИЙ ДИСПАНСЕР»        филиал «ДЗЕРЖИНСКИЙ НАРКОЛОГИЧЕСКИЙ ДИСПАНСЕР»</t>
  </si>
  <si>
    <t>ДЗЕРЖИНСКИЙ КОЖНО-ВЕНЕРОЛОГИЧЕСКИЙ ДИСПАНСЕР» - ФИЛИАЛ ГОСУДАРСТВЕННОГО ББДЖЕТНОГО УЧРЕЖДЕНИЯ ЗДРАВООХРАНЕНИЯ НИЖЕГОРОДСКОЙ ОБЛАСТИ «НИЖЕГОРОДСКИЙ ОБЛАСТНОЙ КОЖНО-ВЕНЕРОЛОГИЧЕСКИЙ ДИСПАНСЕР»</t>
  </si>
  <si>
    <t>Муниципальное бюджетное учреждение дополнительного образования «СПОРТИВНАЯ ШКОЛА «МАГНИТНАЯ СТРЕЛКА»</t>
  </si>
  <si>
    <t>Государственное бюджетное общеобразовательное учреждение «Дзержинская специальная коррекционная школа»</t>
  </si>
  <si>
    <t>Религиозная организация «Нижегородская Епархия Русской Православной Церкви (Московский Патриархат)» МЕСТНАЯ РЕЛИГИОЗНАЯ ОРГАНИЗАЦИЯ «ПРАВОСЛАВНЫЙ ПРИХОД ХРАМА В ЧЕСТЬ ВОСКРЕСЕНИЯ ХРИСТОВА              Г. ДЗЕРЖИНСКА НИЖЕГОРОДСКОЙ ОБЛАСТИ»</t>
  </si>
  <si>
    <t>Отделение Фонда пенсионного и социального страхования Российской Федерации по Нижегородской области</t>
  </si>
  <si>
    <t>МБУ ДО "Спортивная школа № 1 имени   Э.А. Папертева"</t>
  </si>
  <si>
    <t>МБУ ДО "Спортивная школа "ФОК "ОКА"</t>
  </si>
  <si>
    <t>ГАОУ ДО НО "Спортивная Школа "Региональный центр адаптивных видов спорта"</t>
  </si>
  <si>
    <t>МБУ Молодежный центр "СПУТНИК"</t>
  </si>
  <si>
    <t>ФГБУ ВО "РОССИЙСКАЯ АКАДЕМИЯ НАРОДНОГО ХОЗЯЙСТВА и ГОСУДАРСТВЕЕНОЙ СЛУЖБЫ при ПРЕЗИДЕНТЕ РФ Дзержинский филиал</t>
  </si>
  <si>
    <t>ФГАОУ высшего образования «Национальный исследовательский             Нижегородский государственный университет им. Н.И. Лобачевского»</t>
  </si>
  <si>
    <t>ГБУЗ НО «Нижегородский областной центр крови им. Н.Я. Климовой» Филиал Дзержинская станция переливания крови</t>
  </si>
  <si>
    <t>ФКП «Завод им. Я.М. Свердлова»</t>
  </si>
  <si>
    <t>Тепловой пункт бетонного участка и тепловые сети от него, находящиеся в оперативном управлении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</si>
</sst>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d\ mmm;@"/>
    <numFmt numFmtId="166" formatCode="#\ ??/??"/>
    <numFmt numFmtId="167" formatCode="0.00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1"/>
      <color rgb="FF7F7F7F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1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color rgb="FF000000"/>
      <name val="Calibri"/>
      <family val="2"/>
      <charset val="204"/>
    </font>
    <font>
      <sz val="12"/>
      <name val="Calibri"/>
      <family val="2"/>
      <scheme val="minor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BE5D6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8FAADC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DEADA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4" xfId="0" applyFont="1" applyFill="1" applyBorder="1" applyAlignment="1">
      <alignment vertical="center" wrapText="1"/>
    </xf>
    <xf numFmtId="0" fontId="6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1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4" borderId="0" xfId="0" applyFont="1" applyFill="1" applyAlignment="1">
      <alignment vertical="center"/>
    </xf>
    <xf numFmtId="0" fontId="10" fillId="4" borderId="0" xfId="0" applyFont="1" applyFill="1"/>
    <xf numFmtId="0" fontId="5" fillId="4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/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10" fillId="4" borderId="0" xfId="0" applyFont="1" applyFill="1" applyAlignment="1">
      <alignment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center" vertical="center" wrapText="1"/>
    </xf>
    <xf numFmtId="17" fontId="9" fillId="3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4" xfId="1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 applyProtection="1">
      <alignment vertical="center" wrapText="1"/>
    </xf>
    <xf numFmtId="16" fontId="9" fillId="3" borderId="4" xfId="0" applyNumberFormat="1" applyFont="1" applyFill="1" applyBorder="1" applyAlignment="1">
      <alignment horizontal="center" vertical="center" wrapText="1"/>
    </xf>
    <xf numFmtId="16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 applyProtection="1">
      <alignment vertical="center" wrapText="1"/>
    </xf>
    <xf numFmtId="17" fontId="9" fillId="4" borderId="4" xfId="0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vertical="center"/>
    </xf>
    <xf numFmtId="0" fontId="10" fillId="5" borderId="0" xfId="0" applyFont="1" applyFill="1"/>
    <xf numFmtId="1" fontId="9" fillId="4" borderId="4" xfId="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6" borderId="4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165" fontId="9" fillId="4" borderId="4" xfId="0" applyNumberFormat="1" applyFont="1" applyFill="1" applyBorder="1" applyAlignment="1">
      <alignment horizontal="center" vertical="center" wrapText="1"/>
    </xf>
    <xf numFmtId="165" fontId="9" fillId="3" borderId="4" xfId="0" applyNumberFormat="1" applyFont="1" applyFill="1" applyBorder="1" applyAlignment="1">
      <alignment horizontal="center" vertical="center" wrapText="1"/>
    </xf>
    <xf numFmtId="166" fontId="9" fillId="3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vertical="center" wrapText="1"/>
    </xf>
    <xf numFmtId="164" fontId="9" fillId="4" borderId="4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 wrapText="1"/>
    </xf>
    <xf numFmtId="0" fontId="13" fillId="4" borderId="0" xfId="0" applyFont="1" applyFill="1"/>
    <xf numFmtId="0" fontId="5" fillId="3" borderId="4" xfId="0" applyFont="1" applyFill="1" applyBorder="1" applyAlignment="1">
      <alignment vertical="center" wrapText="1"/>
    </xf>
    <xf numFmtId="0" fontId="9" fillId="3" borderId="4" xfId="1" applyFont="1" applyFill="1" applyBorder="1" applyAlignment="1" applyProtection="1">
      <alignment horizontal="center" vertical="center" wrapText="1"/>
    </xf>
    <xf numFmtId="166" fontId="9" fillId="4" borderId="4" xfId="0" applyNumberFormat="1" applyFont="1" applyFill="1" applyBorder="1" applyAlignment="1">
      <alignment horizontal="center" vertical="center" wrapText="1"/>
    </xf>
    <xf numFmtId="0" fontId="9" fillId="4" borderId="4" xfId="1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>
      <alignment vertical="center" wrapText="1"/>
    </xf>
    <xf numFmtId="0" fontId="9" fillId="7" borderId="4" xfId="1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9" fillId="4" borderId="4" xfId="1" applyFont="1" applyFill="1" applyBorder="1" applyAlignment="1" applyProtection="1">
      <alignment vertical="center" wrapText="1"/>
    </xf>
    <xf numFmtId="0" fontId="10" fillId="3" borderId="0" xfId="0" applyFont="1" applyFill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9" fillId="2" borderId="4" xfId="0" applyNumberFormat="1" applyFont="1" applyFill="1" applyBorder="1" applyAlignment="1" applyProtection="1">
      <alignment vertical="center" wrapText="1"/>
    </xf>
    <xf numFmtId="0" fontId="1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167" fontId="14" fillId="0" borderId="3" xfId="0" applyNumberFormat="1" applyFont="1" applyBorder="1" applyAlignment="1">
      <alignment horizontal="center" vertical="center"/>
    </xf>
    <xf numFmtId="167" fontId="14" fillId="0" borderId="4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ояснение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"/>
  <sheetViews>
    <sheetView topLeftCell="A73" zoomScale="86" zoomScaleNormal="86" workbookViewId="0">
      <selection activeCell="B70" sqref="B70"/>
    </sheetView>
  </sheetViews>
  <sheetFormatPr defaultColWidth="13.7109375" defaultRowHeight="72.75" customHeight="1" x14ac:dyDescent="0.25"/>
  <cols>
    <col min="1" max="1" width="8" style="24" customWidth="1"/>
    <col min="2" max="2" width="57.140625" style="122" customWidth="1"/>
    <col min="3" max="4" width="13.7109375" style="24"/>
    <col min="5" max="5" width="35.7109375" style="24" customWidth="1"/>
    <col min="6" max="16384" width="13.7109375" style="24"/>
  </cols>
  <sheetData>
    <row r="1" spans="1:6" ht="49.5" customHeight="1" thickBot="1" x14ac:dyDescent="0.3">
      <c r="A1" s="125" t="s">
        <v>191</v>
      </c>
      <c r="B1" s="125"/>
      <c r="C1" s="125"/>
      <c r="D1" s="125"/>
      <c r="E1" s="125"/>
      <c r="F1" s="125"/>
    </row>
    <row r="2" spans="1:6" ht="82.5" customHeight="1" thickBot="1" x14ac:dyDescent="0.3">
      <c r="A2" s="115" t="s">
        <v>0</v>
      </c>
      <c r="B2" s="116" t="s">
        <v>1</v>
      </c>
      <c r="C2" s="117" t="s">
        <v>2</v>
      </c>
      <c r="D2" s="117" t="s">
        <v>3</v>
      </c>
      <c r="E2" s="118" t="s">
        <v>4</v>
      </c>
      <c r="F2" s="119" t="s">
        <v>57</v>
      </c>
    </row>
    <row r="3" spans="1:6" ht="104.25" customHeight="1" x14ac:dyDescent="0.25">
      <c r="A3" s="21">
        <v>1</v>
      </c>
      <c r="B3" s="120" t="s">
        <v>920</v>
      </c>
      <c r="C3" s="22">
        <v>1</v>
      </c>
      <c r="D3" s="21">
        <v>1</v>
      </c>
      <c r="E3" s="23">
        <v>0.98640000000000005</v>
      </c>
      <c r="F3" s="21">
        <v>0.98640000000000005</v>
      </c>
    </row>
    <row r="4" spans="1:6" ht="72.75" customHeight="1" x14ac:dyDescent="0.25">
      <c r="A4" s="21">
        <v>2</v>
      </c>
      <c r="B4" s="25" t="s">
        <v>5</v>
      </c>
      <c r="C4" s="25">
        <v>1</v>
      </c>
      <c r="D4" s="3">
        <v>1</v>
      </c>
      <c r="E4" s="26">
        <v>0.98470000000000002</v>
      </c>
      <c r="F4" s="3">
        <v>0.98470000000000002</v>
      </c>
    </row>
    <row r="5" spans="1:6" ht="72.75" customHeight="1" x14ac:dyDescent="0.25">
      <c r="A5" s="3">
        <v>3</v>
      </c>
      <c r="B5" s="25" t="s">
        <v>910</v>
      </c>
      <c r="C5" s="25">
        <v>1</v>
      </c>
      <c r="D5" s="3">
        <v>1</v>
      </c>
      <c r="E5" s="26">
        <v>0.99319999999999997</v>
      </c>
      <c r="F5" s="3">
        <v>0.99319999999999997</v>
      </c>
    </row>
    <row r="6" spans="1:6" ht="72.75" customHeight="1" x14ac:dyDescent="0.25">
      <c r="A6" s="3">
        <v>4</v>
      </c>
      <c r="B6" s="25" t="s">
        <v>914</v>
      </c>
      <c r="C6" s="25">
        <v>1</v>
      </c>
      <c r="D6" s="3">
        <v>1</v>
      </c>
      <c r="E6" s="26">
        <v>0.99319999999999997</v>
      </c>
      <c r="F6" s="3">
        <v>0.99319999999999997</v>
      </c>
    </row>
    <row r="7" spans="1:6" ht="72.75" customHeight="1" x14ac:dyDescent="0.25">
      <c r="A7" s="3">
        <v>5</v>
      </c>
      <c r="B7" s="25" t="s">
        <v>913</v>
      </c>
      <c r="C7" s="25">
        <v>1</v>
      </c>
      <c r="D7" s="3">
        <v>1</v>
      </c>
      <c r="E7" s="26">
        <v>0.99319999999999997</v>
      </c>
      <c r="F7" s="3">
        <v>0.99319999999999997</v>
      </c>
    </row>
    <row r="8" spans="1:6" ht="72.75" customHeight="1" x14ac:dyDescent="0.25">
      <c r="A8" s="3">
        <v>6</v>
      </c>
      <c r="B8" s="25" t="s">
        <v>912</v>
      </c>
      <c r="C8" s="25">
        <v>1</v>
      </c>
      <c r="D8" s="3">
        <v>1</v>
      </c>
      <c r="E8" s="26">
        <v>0.99319999999999997</v>
      </c>
      <c r="F8" s="3">
        <v>0.99319999999999997</v>
      </c>
    </row>
    <row r="9" spans="1:6" ht="72.75" customHeight="1" x14ac:dyDescent="0.25">
      <c r="A9" s="21">
        <v>7</v>
      </c>
      <c r="B9" s="25" t="s">
        <v>6</v>
      </c>
      <c r="C9" s="25">
        <v>1</v>
      </c>
      <c r="D9" s="3">
        <v>1</v>
      </c>
      <c r="E9" s="26">
        <v>0.99319999999999997</v>
      </c>
      <c r="F9" s="3">
        <v>0.99319999999999997</v>
      </c>
    </row>
    <row r="10" spans="1:6" ht="72.75" customHeight="1" x14ac:dyDescent="0.25">
      <c r="A10" s="21">
        <v>8</v>
      </c>
      <c r="B10" s="25" t="s">
        <v>7</v>
      </c>
      <c r="C10" s="25">
        <v>2</v>
      </c>
      <c r="D10" s="3">
        <v>2</v>
      </c>
      <c r="E10" s="6" t="s">
        <v>177</v>
      </c>
      <c r="F10" s="6">
        <f>(0.9864+0.9847)/2</f>
        <v>0.98555000000000004</v>
      </c>
    </row>
    <row r="11" spans="1:6" ht="72.75" customHeight="1" x14ac:dyDescent="0.25">
      <c r="A11" s="21">
        <v>9</v>
      </c>
      <c r="B11" s="25" t="s">
        <v>8</v>
      </c>
      <c r="C11" s="25">
        <v>3</v>
      </c>
      <c r="D11" s="3">
        <v>3</v>
      </c>
      <c r="E11" s="27" t="s">
        <v>164</v>
      </c>
      <c r="F11" s="6">
        <f>(0.9932+0.9932+0.9932)/3</f>
        <v>0.99319999999999997</v>
      </c>
    </row>
    <row r="12" spans="1:6" ht="72.75" customHeight="1" x14ac:dyDescent="0.25">
      <c r="A12" s="21">
        <v>10</v>
      </c>
      <c r="B12" s="123" t="s">
        <v>922</v>
      </c>
      <c r="C12" s="3">
        <v>2</v>
      </c>
      <c r="D12" s="3">
        <v>2</v>
      </c>
      <c r="E12" s="28" t="s">
        <v>162</v>
      </c>
      <c r="F12" s="6">
        <f>(0.9444+0.9847)/2</f>
        <v>0.96455000000000002</v>
      </c>
    </row>
    <row r="13" spans="1:6" ht="72.75" customHeight="1" x14ac:dyDescent="0.25">
      <c r="A13" s="21">
        <v>11</v>
      </c>
      <c r="B13" s="5" t="s">
        <v>923</v>
      </c>
      <c r="C13" s="3">
        <v>1</v>
      </c>
      <c r="D13" s="3">
        <v>1</v>
      </c>
      <c r="E13" s="26">
        <v>1</v>
      </c>
      <c r="F13" s="3">
        <v>1</v>
      </c>
    </row>
    <row r="14" spans="1:6" ht="72.75" customHeight="1" x14ac:dyDescent="0.25">
      <c r="A14" s="21">
        <v>12</v>
      </c>
      <c r="B14" s="25" t="s">
        <v>9</v>
      </c>
      <c r="C14" s="3">
        <v>1</v>
      </c>
      <c r="D14" s="3">
        <v>1</v>
      </c>
      <c r="E14" s="26">
        <v>0.97319999999999995</v>
      </c>
      <c r="F14" s="3">
        <v>0.97319999999999995</v>
      </c>
    </row>
    <row r="15" spans="1:6" ht="72.75" customHeight="1" x14ac:dyDescent="0.25">
      <c r="A15" s="21">
        <v>13</v>
      </c>
      <c r="B15" s="25" t="s">
        <v>10</v>
      </c>
      <c r="C15" s="3">
        <v>1</v>
      </c>
      <c r="D15" s="3">
        <v>1</v>
      </c>
      <c r="E15" s="26">
        <v>0.97960000000000003</v>
      </c>
      <c r="F15" s="3">
        <v>0.97960000000000003</v>
      </c>
    </row>
    <row r="16" spans="1:6" ht="72.75" customHeight="1" x14ac:dyDescent="0.25">
      <c r="A16" s="21">
        <v>14</v>
      </c>
      <c r="B16" s="123" t="s">
        <v>924</v>
      </c>
      <c r="C16" s="3">
        <v>1</v>
      </c>
      <c r="D16" s="3">
        <v>1</v>
      </c>
      <c r="E16" s="26">
        <v>0.97960000000000003</v>
      </c>
      <c r="F16" s="3">
        <v>0.97960000000000003</v>
      </c>
    </row>
    <row r="17" spans="1:6" ht="72.75" customHeight="1" x14ac:dyDescent="0.25">
      <c r="A17" s="21">
        <v>15</v>
      </c>
      <c r="B17" s="25" t="s">
        <v>11</v>
      </c>
      <c r="C17" s="3">
        <v>2</v>
      </c>
      <c r="D17" s="3">
        <v>2</v>
      </c>
      <c r="E17" s="26">
        <v>0.99360000000000004</v>
      </c>
      <c r="F17" s="3">
        <v>0.99360000000000004</v>
      </c>
    </row>
    <row r="18" spans="1:6" ht="72.75" customHeight="1" x14ac:dyDescent="0.25">
      <c r="A18" s="21">
        <v>16</v>
      </c>
      <c r="B18" s="25" t="s">
        <v>12</v>
      </c>
      <c r="C18" s="3">
        <v>6</v>
      </c>
      <c r="D18" s="3">
        <v>6</v>
      </c>
      <c r="E18" s="29" t="s">
        <v>903</v>
      </c>
      <c r="F18" s="6">
        <f>(0.9579+0.9579+0.9579+0.9579+1+0.9422)/6</f>
        <v>0.96229999999999993</v>
      </c>
    </row>
    <row r="19" spans="1:6" ht="72.75" customHeight="1" x14ac:dyDescent="0.25">
      <c r="A19" s="21">
        <v>17</v>
      </c>
      <c r="B19" s="120" t="s">
        <v>915</v>
      </c>
      <c r="C19" s="3">
        <v>3</v>
      </c>
      <c r="D19" s="3">
        <v>3</v>
      </c>
      <c r="E19" s="26">
        <v>0.97960000000000003</v>
      </c>
      <c r="F19" s="3">
        <v>0.97960000000000003</v>
      </c>
    </row>
    <row r="20" spans="1:6" ht="72.75" customHeight="1" x14ac:dyDescent="0.25">
      <c r="A20" s="21">
        <v>18</v>
      </c>
      <c r="B20" s="25" t="s">
        <v>13</v>
      </c>
      <c r="C20" s="3">
        <f>1+3</f>
        <v>4</v>
      </c>
      <c r="D20" s="3">
        <f>1+3</f>
        <v>4</v>
      </c>
      <c r="E20" s="27" t="s">
        <v>161</v>
      </c>
      <c r="F20" s="6">
        <f>(0.9864+0.9864+0.9864+0.9864)/4</f>
        <v>0.98640000000000005</v>
      </c>
    </row>
    <row r="21" spans="1:6" ht="72.75" customHeight="1" x14ac:dyDescent="0.25">
      <c r="A21" s="21">
        <v>19</v>
      </c>
      <c r="B21" s="120" t="s">
        <v>921</v>
      </c>
      <c r="C21" s="3">
        <v>1</v>
      </c>
      <c r="D21" s="3">
        <v>1</v>
      </c>
      <c r="E21" s="26">
        <v>0.98470000000000002</v>
      </c>
      <c r="F21" s="3">
        <v>0.98470000000000002</v>
      </c>
    </row>
    <row r="22" spans="1:6" ht="72.75" customHeight="1" x14ac:dyDescent="0.25">
      <c r="A22" s="21">
        <v>20</v>
      </c>
      <c r="B22" s="3" t="s">
        <v>14</v>
      </c>
      <c r="C22" s="3">
        <v>1</v>
      </c>
      <c r="D22" s="3">
        <v>1</v>
      </c>
      <c r="E22" s="26">
        <v>0.91320000000000001</v>
      </c>
      <c r="F22" s="3">
        <v>0.91320000000000001</v>
      </c>
    </row>
    <row r="23" spans="1:6" ht="72.75" customHeight="1" x14ac:dyDescent="0.25">
      <c r="A23" s="21">
        <v>21</v>
      </c>
      <c r="B23" s="25" t="s">
        <v>15</v>
      </c>
      <c r="C23" s="3">
        <v>5</v>
      </c>
      <c r="D23" s="3">
        <v>5</v>
      </c>
      <c r="E23" s="27" t="s">
        <v>904</v>
      </c>
      <c r="F23" s="6">
        <f>(0.9694+0.9779+0.9932+0.9779+0.9728)/5</f>
        <v>0.97824000000000011</v>
      </c>
    </row>
    <row r="24" spans="1:6" ht="72.75" customHeight="1" x14ac:dyDescent="0.25">
      <c r="A24" s="21">
        <v>22</v>
      </c>
      <c r="B24" s="3" t="s">
        <v>16</v>
      </c>
      <c r="C24" s="3">
        <v>1</v>
      </c>
      <c r="D24" s="3">
        <v>1</v>
      </c>
      <c r="E24" s="28">
        <v>1</v>
      </c>
      <c r="F24" s="6">
        <v>1</v>
      </c>
    </row>
    <row r="25" spans="1:6" ht="72.75" customHeight="1" x14ac:dyDescent="0.25">
      <c r="A25" s="21">
        <v>23</v>
      </c>
      <c r="B25" s="124" t="s">
        <v>925</v>
      </c>
      <c r="C25" s="3">
        <v>3</v>
      </c>
      <c r="D25" s="3">
        <v>3</v>
      </c>
      <c r="E25" s="27" t="s">
        <v>163</v>
      </c>
      <c r="F25" s="6">
        <f>(0.9332+0.97875+0.9732)/3</f>
        <v>0.96171666666666666</v>
      </c>
    </row>
    <row r="26" spans="1:6" ht="72.75" customHeight="1" x14ac:dyDescent="0.25">
      <c r="A26" s="21">
        <v>24</v>
      </c>
      <c r="B26" s="3" t="s">
        <v>17</v>
      </c>
      <c r="C26" s="3">
        <v>2</v>
      </c>
      <c r="D26" s="3">
        <v>2</v>
      </c>
      <c r="E26" s="28">
        <v>0.96599999999999997</v>
      </c>
      <c r="F26" s="6">
        <v>0.96599999999999997</v>
      </c>
    </row>
    <row r="27" spans="1:6" ht="72.75" customHeight="1" x14ac:dyDescent="0.25">
      <c r="A27" s="21">
        <v>25</v>
      </c>
      <c r="B27" s="25" t="s">
        <v>18</v>
      </c>
      <c r="C27" s="3">
        <v>5</v>
      </c>
      <c r="D27" s="3">
        <v>5</v>
      </c>
      <c r="E27" s="27" t="s">
        <v>168</v>
      </c>
      <c r="F27" s="6">
        <f>(0.9779+0.9779+0.9779+0.9779+1)/5</f>
        <v>0.98231999999999997</v>
      </c>
    </row>
    <row r="28" spans="1:6" ht="72.75" customHeight="1" x14ac:dyDescent="0.25">
      <c r="A28" s="21">
        <v>26</v>
      </c>
      <c r="B28" s="3" t="s">
        <v>19</v>
      </c>
      <c r="C28" s="3">
        <v>3</v>
      </c>
      <c r="D28" s="3">
        <v>3</v>
      </c>
      <c r="E28" s="27" t="s">
        <v>170</v>
      </c>
      <c r="F28" s="6">
        <f>(0.9915+0.9779+0.9779)/3</f>
        <v>0.98243333333333338</v>
      </c>
    </row>
    <row r="29" spans="1:6" ht="72.75" customHeight="1" x14ac:dyDescent="0.25">
      <c r="A29" s="21">
        <v>27</v>
      </c>
      <c r="B29" s="25" t="s">
        <v>20</v>
      </c>
      <c r="C29" s="3">
        <v>3</v>
      </c>
      <c r="D29" s="3">
        <v>3</v>
      </c>
      <c r="E29" s="26">
        <v>0.96430000000000005</v>
      </c>
      <c r="F29" s="3">
        <v>0.96430000000000005</v>
      </c>
    </row>
    <row r="30" spans="1:6" ht="72.75" customHeight="1" x14ac:dyDescent="0.25">
      <c r="A30" s="21">
        <v>28</v>
      </c>
      <c r="B30" s="3" t="s">
        <v>21</v>
      </c>
      <c r="C30" s="3">
        <v>1</v>
      </c>
      <c r="D30" s="3">
        <v>1</v>
      </c>
      <c r="E30" s="26">
        <v>0.9032</v>
      </c>
      <c r="F30" s="3">
        <v>0.9032</v>
      </c>
    </row>
    <row r="31" spans="1:6" ht="72.75" customHeight="1" x14ac:dyDescent="0.25">
      <c r="A31" s="21">
        <v>29</v>
      </c>
      <c r="B31" s="123" t="s">
        <v>926</v>
      </c>
      <c r="C31" s="3">
        <v>2</v>
      </c>
      <c r="D31" s="3">
        <v>2</v>
      </c>
      <c r="E31" s="28" t="s">
        <v>167</v>
      </c>
      <c r="F31" s="6">
        <f>(0.9864+0.9915)/2</f>
        <v>0.98895</v>
      </c>
    </row>
    <row r="32" spans="1:6" ht="72.75" customHeight="1" x14ac:dyDescent="0.25">
      <c r="A32" s="21">
        <v>30</v>
      </c>
      <c r="B32" s="25" t="s">
        <v>22</v>
      </c>
      <c r="C32" s="3">
        <v>1</v>
      </c>
      <c r="D32" s="3">
        <v>1</v>
      </c>
      <c r="E32" s="26">
        <v>0.98640000000000005</v>
      </c>
      <c r="F32" s="3">
        <v>0.98640000000000005</v>
      </c>
    </row>
    <row r="33" spans="1:6" ht="72.75" customHeight="1" x14ac:dyDescent="0.25">
      <c r="A33" s="21">
        <v>31</v>
      </c>
      <c r="B33" s="25" t="s">
        <v>23</v>
      </c>
      <c r="C33" s="3">
        <v>1</v>
      </c>
      <c r="D33" s="3">
        <v>1</v>
      </c>
      <c r="E33" s="26">
        <v>0.97960000000000003</v>
      </c>
      <c r="F33" s="3">
        <v>0.97960000000000003</v>
      </c>
    </row>
    <row r="34" spans="1:6" ht="72.75" customHeight="1" x14ac:dyDescent="0.25">
      <c r="A34" s="21">
        <v>32</v>
      </c>
      <c r="B34" s="3" t="s">
        <v>24</v>
      </c>
      <c r="C34" s="3">
        <v>1</v>
      </c>
      <c r="D34" s="3">
        <v>1</v>
      </c>
      <c r="E34" s="26">
        <v>0.92320000000000002</v>
      </c>
      <c r="F34" s="3">
        <v>0.92320000000000002</v>
      </c>
    </row>
    <row r="35" spans="1:6" ht="72.75" customHeight="1" x14ac:dyDescent="0.25">
      <c r="A35" s="21">
        <v>33</v>
      </c>
      <c r="B35" s="25" t="s">
        <v>25</v>
      </c>
      <c r="C35" s="3">
        <v>1</v>
      </c>
      <c r="D35" s="3">
        <v>1</v>
      </c>
      <c r="E35" s="28">
        <v>0.95</v>
      </c>
      <c r="F35" s="6">
        <v>0.95</v>
      </c>
    </row>
    <row r="36" spans="1:6" ht="72.75" customHeight="1" x14ac:dyDescent="0.25">
      <c r="A36" s="21">
        <v>34</v>
      </c>
      <c r="B36" s="123" t="s">
        <v>927</v>
      </c>
      <c r="C36" s="3">
        <v>1</v>
      </c>
      <c r="D36" s="3">
        <v>1</v>
      </c>
      <c r="E36" s="26">
        <v>0.98640000000000005</v>
      </c>
      <c r="F36" s="3">
        <v>0.98640000000000005</v>
      </c>
    </row>
    <row r="37" spans="1:6" ht="72.75" customHeight="1" x14ac:dyDescent="0.25">
      <c r="A37" s="21">
        <v>35</v>
      </c>
      <c r="B37" s="3" t="s">
        <v>26</v>
      </c>
      <c r="C37" s="3">
        <v>2</v>
      </c>
      <c r="D37" s="3">
        <v>2</v>
      </c>
      <c r="E37" s="6">
        <f>(1+0.9796)/2</f>
        <v>0.98980000000000001</v>
      </c>
      <c r="F37" s="6">
        <f>(1+0.9796)/2</f>
        <v>0.98980000000000001</v>
      </c>
    </row>
    <row r="38" spans="1:6" ht="72.75" customHeight="1" x14ac:dyDescent="0.25">
      <c r="A38" s="21">
        <v>36</v>
      </c>
      <c r="B38" s="25" t="s">
        <v>27</v>
      </c>
      <c r="C38" s="3">
        <v>8</v>
      </c>
      <c r="D38" s="3">
        <v>8</v>
      </c>
      <c r="E38" s="26">
        <v>0.98640000000000005</v>
      </c>
      <c r="F38" s="3">
        <v>0.98640000000000005</v>
      </c>
    </row>
    <row r="39" spans="1:6" ht="72.75" customHeight="1" x14ac:dyDescent="0.25">
      <c r="A39" s="21">
        <v>37</v>
      </c>
      <c r="B39" s="25" t="s">
        <v>28</v>
      </c>
      <c r="C39" s="3">
        <v>7</v>
      </c>
      <c r="D39" s="3">
        <v>7</v>
      </c>
      <c r="E39" s="27" t="s">
        <v>905</v>
      </c>
      <c r="F39" s="6">
        <f>(0.9495+0.9495+0.9495+0.9495+0.9915+1+1)/7</f>
        <v>0.96992857142857147</v>
      </c>
    </row>
    <row r="40" spans="1:6" ht="72.75" customHeight="1" x14ac:dyDescent="0.25">
      <c r="A40" s="21">
        <v>38</v>
      </c>
      <c r="B40" s="3" t="s">
        <v>29</v>
      </c>
      <c r="C40" s="3">
        <v>4</v>
      </c>
      <c r="D40" s="3">
        <v>4</v>
      </c>
      <c r="E40" s="26" t="s">
        <v>183</v>
      </c>
      <c r="F40" s="3">
        <f>(1+1+1+1)/4</f>
        <v>1</v>
      </c>
    </row>
    <row r="41" spans="1:6" ht="72.75" customHeight="1" x14ac:dyDescent="0.25">
      <c r="A41" s="21">
        <v>39</v>
      </c>
      <c r="B41" s="25" t="s">
        <v>30</v>
      </c>
      <c r="C41" s="3">
        <v>4</v>
      </c>
      <c r="D41" s="3">
        <v>4</v>
      </c>
      <c r="E41" s="27" t="s">
        <v>166</v>
      </c>
      <c r="F41" s="6">
        <f>(0.9936+0.9915+0.9868+0.9664)/4</f>
        <v>0.98457500000000009</v>
      </c>
    </row>
    <row r="42" spans="1:6" ht="72.75" customHeight="1" x14ac:dyDescent="0.25">
      <c r="A42" s="21">
        <v>40</v>
      </c>
      <c r="B42" s="25" t="s">
        <v>31</v>
      </c>
      <c r="C42" s="3">
        <v>9</v>
      </c>
      <c r="D42" s="3">
        <v>9</v>
      </c>
      <c r="E42" s="29" t="s">
        <v>906</v>
      </c>
      <c r="F42" s="6">
        <f>(0.9596+0.9596+0.9596+0.9596+0.9596+0.9511+0.9596+0.9596+0.9596)/9</f>
        <v>0.95865555555555559</v>
      </c>
    </row>
    <row r="43" spans="1:6" ht="72.75" customHeight="1" x14ac:dyDescent="0.25">
      <c r="A43" s="21">
        <v>41</v>
      </c>
      <c r="B43" s="25" t="s">
        <v>32</v>
      </c>
      <c r="C43" s="3">
        <v>1</v>
      </c>
      <c r="D43" s="3">
        <v>1</v>
      </c>
      <c r="E43" s="28">
        <v>0.94</v>
      </c>
      <c r="F43" s="6">
        <v>0.94</v>
      </c>
    </row>
    <row r="44" spans="1:6" ht="116.25" customHeight="1" x14ac:dyDescent="0.25">
      <c r="A44" s="21">
        <v>42</v>
      </c>
      <c r="B44" s="120" t="s">
        <v>916</v>
      </c>
      <c r="C44" s="3">
        <v>1</v>
      </c>
      <c r="D44" s="3">
        <v>1</v>
      </c>
      <c r="E44" s="26">
        <v>0.92949999999999999</v>
      </c>
      <c r="F44" s="3">
        <v>0.92949999999999999</v>
      </c>
    </row>
    <row r="45" spans="1:6" ht="72.75" customHeight="1" x14ac:dyDescent="0.25">
      <c r="A45" s="21">
        <v>43</v>
      </c>
      <c r="B45" s="3" t="s">
        <v>33</v>
      </c>
      <c r="C45" s="3">
        <v>1</v>
      </c>
      <c r="D45" s="3">
        <v>1</v>
      </c>
      <c r="E45" s="26">
        <v>0.98</v>
      </c>
      <c r="F45" s="3">
        <v>0.98</v>
      </c>
    </row>
    <row r="46" spans="1:6" ht="72.75" customHeight="1" x14ac:dyDescent="0.25">
      <c r="A46" s="21">
        <v>44</v>
      </c>
      <c r="B46" s="3" t="s">
        <v>34</v>
      </c>
      <c r="C46" s="3">
        <v>1</v>
      </c>
      <c r="D46" s="3">
        <v>1</v>
      </c>
      <c r="E46" s="26">
        <v>0.96599999999999997</v>
      </c>
      <c r="F46" s="3">
        <v>0.96599999999999997</v>
      </c>
    </row>
    <row r="47" spans="1:6" ht="72.75" customHeight="1" x14ac:dyDescent="0.25">
      <c r="A47" s="21">
        <v>45</v>
      </c>
      <c r="B47" s="3" t="s">
        <v>35</v>
      </c>
      <c r="C47" s="3">
        <v>2</v>
      </c>
      <c r="D47" s="3">
        <v>2</v>
      </c>
      <c r="E47" s="26">
        <v>0.99319999999999997</v>
      </c>
      <c r="F47" s="3">
        <v>0.99319999999999997</v>
      </c>
    </row>
    <row r="48" spans="1:6" ht="72.75" customHeight="1" x14ac:dyDescent="0.25">
      <c r="A48" s="21">
        <v>46</v>
      </c>
      <c r="B48" s="25" t="s">
        <v>36</v>
      </c>
      <c r="C48" s="3">
        <v>2</v>
      </c>
      <c r="D48" s="3">
        <v>2</v>
      </c>
      <c r="E48" s="26">
        <v>0.97960000000000003</v>
      </c>
      <c r="F48" s="3">
        <v>0.97960000000000003</v>
      </c>
    </row>
    <row r="49" spans="1:6" ht="72.75" customHeight="1" x14ac:dyDescent="0.25">
      <c r="A49" s="21">
        <v>47</v>
      </c>
      <c r="B49" s="25" t="s">
        <v>37</v>
      </c>
      <c r="C49" s="3">
        <v>1</v>
      </c>
      <c r="D49" s="3">
        <v>1</v>
      </c>
      <c r="E49" s="26">
        <v>0.93759999999999999</v>
      </c>
      <c r="F49" s="3">
        <v>0.93759999999999999</v>
      </c>
    </row>
    <row r="50" spans="1:6" ht="72.75" customHeight="1" x14ac:dyDescent="0.25">
      <c r="A50" s="21">
        <v>48</v>
      </c>
      <c r="B50" s="25" t="s">
        <v>38</v>
      </c>
      <c r="C50" s="3">
        <v>1</v>
      </c>
      <c r="D50" s="3">
        <v>1</v>
      </c>
      <c r="E50" s="26" t="s">
        <v>181</v>
      </c>
      <c r="F50" s="3">
        <f>(0.9779+0.9864)/2</f>
        <v>0.98215000000000008</v>
      </c>
    </row>
    <row r="51" spans="1:6" ht="72.75" customHeight="1" x14ac:dyDescent="0.25">
      <c r="A51" s="21">
        <v>49</v>
      </c>
      <c r="B51" s="3" t="s">
        <v>39</v>
      </c>
      <c r="C51" s="3">
        <v>4</v>
      </c>
      <c r="D51" s="3">
        <v>4</v>
      </c>
      <c r="E51" s="26">
        <f>(0.9864+0.9864+0.9864+0.9864)/4</f>
        <v>0.98640000000000005</v>
      </c>
      <c r="F51" s="3">
        <f>(0.9864+0.9864+0.9864+0.9864)/4</f>
        <v>0.98640000000000005</v>
      </c>
    </row>
    <row r="52" spans="1:6" ht="72.75" customHeight="1" x14ac:dyDescent="0.25">
      <c r="A52" s="21">
        <v>50</v>
      </c>
      <c r="B52" s="25" t="s">
        <v>40</v>
      </c>
      <c r="C52" s="3">
        <v>2</v>
      </c>
      <c r="D52" s="3">
        <v>2</v>
      </c>
      <c r="E52" s="26">
        <v>0.98640000000000005</v>
      </c>
      <c r="F52" s="3">
        <v>0.98640000000000005</v>
      </c>
    </row>
    <row r="53" spans="1:6" ht="97.5" customHeight="1" x14ac:dyDescent="0.25">
      <c r="A53" s="21">
        <v>51</v>
      </c>
      <c r="B53" s="121" t="s">
        <v>917</v>
      </c>
      <c r="C53" s="3">
        <v>2</v>
      </c>
      <c r="D53" s="3">
        <v>2</v>
      </c>
      <c r="E53" s="26" t="s">
        <v>165</v>
      </c>
      <c r="F53" s="3">
        <f>(0.9711+0.9643)/2</f>
        <v>0.9677</v>
      </c>
    </row>
    <row r="54" spans="1:6" ht="72.75" customHeight="1" x14ac:dyDescent="0.25">
      <c r="A54" s="21">
        <v>52</v>
      </c>
      <c r="B54" s="25" t="s">
        <v>41</v>
      </c>
      <c r="C54" s="3">
        <v>4</v>
      </c>
      <c r="D54" s="3">
        <v>4</v>
      </c>
      <c r="E54" s="27" t="s">
        <v>172</v>
      </c>
      <c r="F54" s="6">
        <f>(0.9359+0.9643+0.9796+0.9864)/4</f>
        <v>0.96655000000000002</v>
      </c>
    </row>
    <row r="55" spans="1:6" ht="72.75" customHeight="1" x14ac:dyDescent="0.25">
      <c r="A55" s="21">
        <v>53</v>
      </c>
      <c r="B55" s="25" t="s">
        <v>42</v>
      </c>
      <c r="C55" s="3">
        <v>4</v>
      </c>
      <c r="D55" s="3">
        <v>4</v>
      </c>
      <c r="E55" s="26">
        <v>0.9647</v>
      </c>
      <c r="F55" s="3">
        <v>0.9647</v>
      </c>
    </row>
    <row r="56" spans="1:6" ht="72.75" customHeight="1" x14ac:dyDescent="0.25">
      <c r="A56" s="21">
        <v>54</v>
      </c>
      <c r="B56" s="25" t="s">
        <v>43</v>
      </c>
      <c r="C56" s="3">
        <v>15</v>
      </c>
      <c r="D56" s="3">
        <v>15</v>
      </c>
      <c r="E56" s="30" t="s">
        <v>907</v>
      </c>
      <c r="F56" s="3">
        <f>(0.9851+0.9783+0.9783+0.9783+0.9783+0.9783+0.9783+0.9783+0.9851+0.9783+0.9783+0.9851+0.9715+0.9715+0.9715)/15</f>
        <v>0.97830000000000006</v>
      </c>
    </row>
    <row r="57" spans="1:6" ht="72.75" customHeight="1" x14ac:dyDescent="0.25">
      <c r="A57" s="21">
        <v>55</v>
      </c>
      <c r="B57" s="25" t="s">
        <v>44</v>
      </c>
      <c r="C57" s="3">
        <v>3</v>
      </c>
      <c r="D57" s="3">
        <v>3</v>
      </c>
      <c r="E57" s="27" t="s">
        <v>160</v>
      </c>
      <c r="F57" s="6">
        <f>(0.9779+0.9864+0.9864)/3</f>
        <v>0.98356666666666681</v>
      </c>
    </row>
    <row r="58" spans="1:6" ht="72.75" customHeight="1" x14ac:dyDescent="0.25">
      <c r="A58" s="21">
        <v>56</v>
      </c>
      <c r="B58" s="25" t="s">
        <v>45</v>
      </c>
      <c r="C58" s="3">
        <v>3</v>
      </c>
      <c r="D58" s="3">
        <v>3</v>
      </c>
      <c r="E58" s="27" t="s">
        <v>171</v>
      </c>
      <c r="F58" s="6">
        <f>(0.9864+0.9864+0.9932)/3</f>
        <v>0.98866666666666669</v>
      </c>
    </row>
    <row r="59" spans="1:6" ht="72.75" customHeight="1" x14ac:dyDescent="0.25">
      <c r="A59" s="21">
        <v>57</v>
      </c>
      <c r="B59" s="25" t="s">
        <v>46</v>
      </c>
      <c r="C59" s="3">
        <v>3</v>
      </c>
      <c r="D59" s="3">
        <v>3</v>
      </c>
      <c r="E59" s="26">
        <v>0.90790000000000004</v>
      </c>
      <c r="F59" s="3">
        <v>0.90790000000000004</v>
      </c>
    </row>
    <row r="60" spans="1:6" ht="72.75" customHeight="1" x14ac:dyDescent="0.25">
      <c r="A60" s="21">
        <v>58</v>
      </c>
      <c r="B60" s="25" t="s">
        <v>47</v>
      </c>
      <c r="C60" s="3">
        <v>3</v>
      </c>
      <c r="D60" s="3">
        <v>3</v>
      </c>
      <c r="E60" s="26">
        <v>0.97960000000000003</v>
      </c>
      <c r="F60" s="3">
        <v>0.97960000000000003</v>
      </c>
    </row>
    <row r="61" spans="1:6" ht="72.75" customHeight="1" x14ac:dyDescent="0.25">
      <c r="A61" s="21">
        <v>59</v>
      </c>
      <c r="B61" s="3" t="s">
        <v>48</v>
      </c>
      <c r="C61" s="3">
        <v>4</v>
      </c>
      <c r="D61" s="3">
        <v>4</v>
      </c>
      <c r="E61" s="25" t="s">
        <v>178</v>
      </c>
      <c r="F61" s="3">
        <f>(0.9864+0.9864+0.9864+0.9694)/4</f>
        <v>0.98215000000000008</v>
      </c>
    </row>
    <row r="62" spans="1:6" ht="72.75" customHeight="1" x14ac:dyDescent="0.25">
      <c r="A62" s="21">
        <v>60</v>
      </c>
      <c r="B62" s="3" t="s">
        <v>49</v>
      </c>
      <c r="C62" s="3">
        <v>2</v>
      </c>
      <c r="D62" s="3">
        <v>2</v>
      </c>
      <c r="E62" s="26">
        <v>0.96430000000000005</v>
      </c>
      <c r="F62" s="3">
        <v>0.96430000000000005</v>
      </c>
    </row>
    <row r="63" spans="1:6" ht="72.75" customHeight="1" x14ac:dyDescent="0.25">
      <c r="A63" s="21">
        <v>61</v>
      </c>
      <c r="B63" s="25" t="s">
        <v>50</v>
      </c>
      <c r="C63" s="3">
        <v>1</v>
      </c>
      <c r="D63" s="3">
        <v>1</v>
      </c>
      <c r="E63" s="26">
        <v>1</v>
      </c>
      <c r="F63" s="3">
        <v>1</v>
      </c>
    </row>
    <row r="64" spans="1:6" ht="72.75" customHeight="1" x14ac:dyDescent="0.25">
      <c r="A64" s="21">
        <v>62</v>
      </c>
      <c r="B64" s="25" t="s">
        <v>51</v>
      </c>
      <c r="C64" s="3">
        <v>1</v>
      </c>
      <c r="D64" s="3">
        <v>1</v>
      </c>
      <c r="E64" s="26">
        <v>1</v>
      </c>
      <c r="F64" s="3">
        <v>1</v>
      </c>
    </row>
    <row r="65" spans="1:6" ht="72.75" customHeight="1" x14ac:dyDescent="0.25">
      <c r="A65" s="21">
        <v>63</v>
      </c>
      <c r="B65" s="25" t="s">
        <v>52</v>
      </c>
      <c r="C65" s="3">
        <v>7</v>
      </c>
      <c r="D65" s="3">
        <v>7</v>
      </c>
      <c r="E65" s="26">
        <v>0.99150000000000005</v>
      </c>
      <c r="F65" s="3">
        <v>0.99150000000000005</v>
      </c>
    </row>
    <row r="66" spans="1:6" ht="72.75" customHeight="1" x14ac:dyDescent="0.25">
      <c r="A66" s="21">
        <v>64</v>
      </c>
      <c r="B66" s="25" t="s">
        <v>53</v>
      </c>
      <c r="C66" s="3">
        <v>1</v>
      </c>
      <c r="D66" s="3">
        <v>1</v>
      </c>
      <c r="E66" s="26">
        <v>0.97789999999999999</v>
      </c>
      <c r="F66" s="3">
        <v>0.97789999999999999</v>
      </c>
    </row>
    <row r="67" spans="1:6" ht="72.75" customHeight="1" x14ac:dyDescent="0.25">
      <c r="A67" s="21">
        <v>65</v>
      </c>
      <c r="B67" s="120" t="s">
        <v>911</v>
      </c>
      <c r="C67" s="3">
        <v>1</v>
      </c>
      <c r="D67" s="3">
        <v>1</v>
      </c>
      <c r="E67" s="26">
        <v>0.99319999999999997</v>
      </c>
      <c r="F67" s="3">
        <v>0.99319999999999997</v>
      </c>
    </row>
    <row r="68" spans="1:6" ht="72.75" customHeight="1" x14ac:dyDescent="0.25">
      <c r="A68" s="21">
        <v>66</v>
      </c>
      <c r="B68" s="25" t="s">
        <v>54</v>
      </c>
      <c r="C68" s="3">
        <v>1</v>
      </c>
      <c r="D68" s="3">
        <v>1</v>
      </c>
      <c r="E68" s="26">
        <v>0.97960000000000003</v>
      </c>
      <c r="F68" s="3">
        <v>0.97960000000000003</v>
      </c>
    </row>
    <row r="69" spans="1:6" ht="72.75" customHeight="1" x14ac:dyDescent="0.25">
      <c r="A69" s="21">
        <v>67</v>
      </c>
      <c r="B69" s="25" t="s">
        <v>55</v>
      </c>
      <c r="C69" s="3">
        <v>2</v>
      </c>
      <c r="D69" s="3">
        <v>2</v>
      </c>
      <c r="E69" s="28" t="s">
        <v>169</v>
      </c>
      <c r="F69" s="6">
        <f>(0.952825+0.9164)/2</f>
        <v>0.93461250000000007</v>
      </c>
    </row>
    <row r="70" spans="1:6" ht="72.75" customHeight="1" x14ac:dyDescent="0.25">
      <c r="A70" s="21">
        <v>68</v>
      </c>
      <c r="B70" s="123" t="s">
        <v>928</v>
      </c>
      <c r="C70" s="3">
        <v>3</v>
      </c>
      <c r="D70" s="3">
        <v>3</v>
      </c>
      <c r="E70" s="26">
        <v>0.95279999999999998</v>
      </c>
      <c r="F70" s="3">
        <v>0.95279999999999998</v>
      </c>
    </row>
    <row r="71" spans="1:6" ht="72.75" customHeight="1" x14ac:dyDescent="0.25">
      <c r="A71" s="21">
        <v>69</v>
      </c>
      <c r="B71" s="3" t="s">
        <v>56</v>
      </c>
      <c r="C71" s="3">
        <v>1</v>
      </c>
      <c r="D71" s="3">
        <v>1</v>
      </c>
      <c r="E71" s="26">
        <v>0.9728</v>
      </c>
      <c r="F71" s="3">
        <v>0.9728</v>
      </c>
    </row>
    <row r="72" spans="1:6" ht="72.75" customHeight="1" x14ac:dyDescent="0.25">
      <c r="A72" s="21">
        <v>70</v>
      </c>
      <c r="B72" s="25" t="s">
        <v>919</v>
      </c>
      <c r="C72" s="3">
        <v>1</v>
      </c>
      <c r="D72" s="3">
        <v>1</v>
      </c>
      <c r="E72" s="3">
        <v>1</v>
      </c>
      <c r="F72" s="3">
        <v>1</v>
      </c>
    </row>
    <row r="73" spans="1:6" ht="72.75" customHeight="1" x14ac:dyDescent="0.25">
      <c r="A73" s="21">
        <v>71</v>
      </c>
      <c r="B73" s="25" t="s">
        <v>918</v>
      </c>
      <c r="C73" s="3">
        <v>1</v>
      </c>
      <c r="D73" s="3">
        <v>1</v>
      </c>
      <c r="E73" s="3">
        <v>0.96940000000000004</v>
      </c>
      <c r="F73" s="3">
        <v>0.96940000000000004</v>
      </c>
    </row>
    <row r="74" spans="1:6" ht="110.25" customHeight="1" x14ac:dyDescent="0.25">
      <c r="A74" s="21">
        <v>72</v>
      </c>
      <c r="B74" s="113" t="s">
        <v>173</v>
      </c>
      <c r="C74" s="3">
        <v>2</v>
      </c>
      <c r="D74" s="3">
        <v>2</v>
      </c>
      <c r="E74" s="6" t="s">
        <v>174</v>
      </c>
      <c r="F74" s="6">
        <f>(0.9796+0.9864)/2</f>
        <v>0.9830000000000001</v>
      </c>
    </row>
    <row r="75" spans="1:6" ht="72.75" customHeight="1" x14ac:dyDescent="0.25">
      <c r="A75" s="21">
        <v>73</v>
      </c>
      <c r="B75" s="114" t="s">
        <v>175</v>
      </c>
      <c r="C75" s="3">
        <v>1</v>
      </c>
      <c r="D75" s="3">
        <v>1</v>
      </c>
      <c r="E75" s="3">
        <v>0.99319999999999997</v>
      </c>
      <c r="F75" s="3">
        <v>0.99319999999999997</v>
      </c>
    </row>
    <row r="76" spans="1:6" ht="72.75" customHeight="1" x14ac:dyDescent="0.25">
      <c r="A76" s="21">
        <v>74</v>
      </c>
      <c r="B76" s="114" t="s">
        <v>176</v>
      </c>
      <c r="C76" s="3">
        <v>1</v>
      </c>
      <c r="D76" s="3">
        <v>1</v>
      </c>
      <c r="E76" s="3">
        <v>0.97960000000000003</v>
      </c>
      <c r="F76" s="3">
        <v>0.97960000000000003</v>
      </c>
    </row>
    <row r="77" spans="1:6" ht="72.75" customHeight="1" x14ac:dyDescent="0.25">
      <c r="A77" s="21">
        <v>75</v>
      </c>
      <c r="B77" s="114" t="s">
        <v>179</v>
      </c>
      <c r="C77" s="3">
        <v>1</v>
      </c>
      <c r="D77" s="3">
        <v>1</v>
      </c>
      <c r="E77" s="3">
        <v>1</v>
      </c>
      <c r="F77" s="3">
        <v>1</v>
      </c>
    </row>
    <row r="78" spans="1:6" ht="72.75" customHeight="1" x14ac:dyDescent="0.25">
      <c r="A78" s="21">
        <v>76</v>
      </c>
      <c r="B78" s="114" t="s">
        <v>180</v>
      </c>
      <c r="C78" s="3">
        <v>1</v>
      </c>
      <c r="D78" s="3">
        <v>1</v>
      </c>
      <c r="E78" s="3">
        <v>0.96430000000000005</v>
      </c>
      <c r="F78" s="3">
        <v>0.96430000000000005</v>
      </c>
    </row>
    <row r="79" spans="1:6" ht="72.75" customHeight="1" x14ac:dyDescent="0.25">
      <c r="A79" s="21">
        <v>77</v>
      </c>
      <c r="B79" s="113" t="s">
        <v>182</v>
      </c>
      <c r="C79" s="3">
        <v>2</v>
      </c>
      <c r="D79" s="3">
        <v>2</v>
      </c>
      <c r="E79" s="3">
        <v>0.98680000000000001</v>
      </c>
      <c r="F79" s="3">
        <v>0.98680000000000001</v>
      </c>
    </row>
  </sheetData>
  <autoFilter ref="A2:F79" xr:uid="{585C3FF2-04D8-497B-A5DA-40E085BD94CF}"/>
  <mergeCells count="1">
    <mergeCell ref="A1:F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7D50-464C-4670-B4DD-99407BB5FE6E}">
  <dimension ref="A1:E108"/>
  <sheetViews>
    <sheetView topLeftCell="A91" workbookViewId="0">
      <selection sqref="A1:E1"/>
    </sheetView>
  </sheetViews>
  <sheetFormatPr defaultRowHeight="15.75" x14ac:dyDescent="0.25"/>
  <cols>
    <col min="1" max="1" width="6.42578125" style="2" customWidth="1"/>
    <col min="2" max="2" width="43.28515625" style="2" customWidth="1"/>
    <col min="3" max="3" width="9.140625" style="2"/>
    <col min="4" max="4" width="20.28515625" style="2" customWidth="1"/>
    <col min="5" max="5" width="14.85546875" style="2" customWidth="1"/>
    <col min="6" max="16384" width="9.140625" style="2"/>
  </cols>
  <sheetData>
    <row r="1" spans="1:5" ht="29.25" customHeight="1" thickBot="1" x14ac:dyDescent="0.3">
      <c r="A1" s="126" t="s">
        <v>192</v>
      </c>
      <c r="B1" s="126"/>
      <c r="C1" s="126"/>
      <c r="D1" s="126"/>
      <c r="E1" s="126"/>
    </row>
    <row r="2" spans="1:5" ht="110.25" x14ac:dyDescent="0.25">
      <c r="A2" s="12" t="s">
        <v>0</v>
      </c>
      <c r="B2" s="11" t="s">
        <v>1</v>
      </c>
      <c r="C2" s="31" t="s">
        <v>3</v>
      </c>
      <c r="D2" s="32" t="s">
        <v>4</v>
      </c>
      <c r="E2" s="33" t="s">
        <v>57</v>
      </c>
    </row>
    <row r="3" spans="1:5" ht="20.25" customHeight="1" x14ac:dyDescent="0.25">
      <c r="A3" s="3">
        <v>1</v>
      </c>
      <c r="B3" s="8" t="s">
        <v>58</v>
      </c>
      <c r="C3" s="3">
        <v>1</v>
      </c>
      <c r="D3" s="3">
        <v>0.95409999999999995</v>
      </c>
      <c r="E3" s="13">
        <v>0.97760000000000002</v>
      </c>
    </row>
    <row r="4" spans="1:5" ht="20.25" customHeight="1" x14ac:dyDescent="0.25">
      <c r="A4" s="3">
        <v>2</v>
      </c>
      <c r="B4" s="8" t="s">
        <v>59</v>
      </c>
      <c r="C4" s="3">
        <v>1</v>
      </c>
      <c r="D4" s="3">
        <v>0.97109999999999996</v>
      </c>
      <c r="E4" s="13">
        <v>0.97760000000000002</v>
      </c>
    </row>
    <row r="5" spans="1:5" ht="20.25" customHeight="1" x14ac:dyDescent="0.25">
      <c r="A5" s="3">
        <v>3</v>
      </c>
      <c r="B5" s="8" t="s">
        <v>60</v>
      </c>
      <c r="C5" s="3">
        <v>1</v>
      </c>
      <c r="D5" s="3">
        <v>0.97109999999999996</v>
      </c>
      <c r="E5" s="13">
        <v>0.97760000000000002</v>
      </c>
    </row>
    <row r="6" spans="1:5" ht="20.25" customHeight="1" x14ac:dyDescent="0.25">
      <c r="A6" s="3">
        <v>4</v>
      </c>
      <c r="B6" s="8" t="s">
        <v>61</v>
      </c>
      <c r="C6" s="3">
        <v>1</v>
      </c>
      <c r="D6" s="3">
        <v>0.97960000000000003</v>
      </c>
      <c r="E6" s="13">
        <v>0.97760000000000002</v>
      </c>
    </row>
    <row r="7" spans="1:5" ht="20.25" customHeight="1" x14ac:dyDescent="0.25">
      <c r="A7" s="3">
        <v>5</v>
      </c>
      <c r="B7" s="8" t="s">
        <v>62</v>
      </c>
      <c r="C7" s="3">
        <v>1</v>
      </c>
      <c r="D7" s="3">
        <v>0.97109999999999996</v>
      </c>
      <c r="E7" s="13">
        <v>0.97760000000000002</v>
      </c>
    </row>
    <row r="8" spans="1:5" ht="20.25" customHeight="1" x14ac:dyDescent="0.25">
      <c r="A8" s="3">
        <v>6</v>
      </c>
      <c r="B8" s="8" t="s">
        <v>63</v>
      </c>
      <c r="C8" s="3">
        <v>1</v>
      </c>
      <c r="D8" s="3">
        <v>0.97960000000000003</v>
      </c>
      <c r="E8" s="13">
        <v>0.97760000000000002</v>
      </c>
    </row>
    <row r="9" spans="1:5" ht="20.25" customHeight="1" x14ac:dyDescent="0.25">
      <c r="A9" s="3">
        <v>7</v>
      </c>
      <c r="B9" s="4" t="s">
        <v>64</v>
      </c>
      <c r="C9" s="3">
        <v>1</v>
      </c>
      <c r="D9" s="3">
        <v>0.97960000000000003</v>
      </c>
      <c r="E9" s="13">
        <v>0.97760000000000002</v>
      </c>
    </row>
    <row r="10" spans="1:5" ht="20.25" customHeight="1" x14ac:dyDescent="0.25">
      <c r="A10" s="3">
        <v>8</v>
      </c>
      <c r="B10" s="8" t="s">
        <v>65</v>
      </c>
      <c r="C10" s="3">
        <v>1</v>
      </c>
      <c r="D10" s="3">
        <v>0.97960000000000003</v>
      </c>
      <c r="E10" s="13">
        <v>0.97760000000000002</v>
      </c>
    </row>
    <row r="11" spans="1:5" ht="20.25" customHeight="1" x14ac:dyDescent="0.25">
      <c r="A11" s="3">
        <v>9</v>
      </c>
      <c r="B11" s="4" t="s">
        <v>66</v>
      </c>
      <c r="C11" s="3">
        <v>1</v>
      </c>
      <c r="D11" s="3">
        <v>0.97960000000000003</v>
      </c>
      <c r="E11" s="13">
        <v>0.97760000000000002</v>
      </c>
    </row>
    <row r="12" spans="1:5" ht="20.25" customHeight="1" x14ac:dyDescent="0.25">
      <c r="A12" s="3">
        <v>10</v>
      </c>
      <c r="B12" s="8" t="s">
        <v>67</v>
      </c>
      <c r="C12" s="3">
        <v>1</v>
      </c>
      <c r="D12" s="3">
        <v>0.97109999999999996</v>
      </c>
      <c r="E12" s="13">
        <v>0.97760000000000002</v>
      </c>
    </row>
    <row r="13" spans="1:5" ht="20.25" customHeight="1" x14ac:dyDescent="0.25">
      <c r="A13" s="3">
        <v>11</v>
      </c>
      <c r="B13" s="4" t="s">
        <v>68</v>
      </c>
      <c r="C13" s="3">
        <v>1</v>
      </c>
      <c r="D13" s="3">
        <v>0.97109999999999996</v>
      </c>
      <c r="E13" s="13">
        <v>0.97760000000000002</v>
      </c>
    </row>
    <row r="14" spans="1:5" ht="20.25" customHeight="1" x14ac:dyDescent="0.25">
      <c r="A14" s="3">
        <v>12</v>
      </c>
      <c r="B14" s="4" t="s">
        <v>155</v>
      </c>
      <c r="C14" s="3">
        <v>1</v>
      </c>
      <c r="D14" s="3">
        <v>0.97960000000000003</v>
      </c>
      <c r="E14" s="13">
        <v>0.97760000000000002</v>
      </c>
    </row>
    <row r="15" spans="1:5" ht="20.25" customHeight="1" x14ac:dyDescent="0.25">
      <c r="A15" s="3">
        <v>13</v>
      </c>
      <c r="B15" s="8" t="s">
        <v>69</v>
      </c>
      <c r="C15" s="3">
        <v>1</v>
      </c>
      <c r="D15" s="3">
        <v>0.97109999999999996</v>
      </c>
      <c r="E15" s="13">
        <v>0.97760000000000002</v>
      </c>
    </row>
    <row r="16" spans="1:5" ht="20.25" customHeight="1" x14ac:dyDescent="0.25">
      <c r="A16" s="3">
        <v>14</v>
      </c>
      <c r="B16" s="4" t="s">
        <v>70</v>
      </c>
      <c r="C16" s="3">
        <v>1</v>
      </c>
      <c r="D16" s="3">
        <v>0.97960000000000003</v>
      </c>
      <c r="E16" s="13">
        <v>0.97760000000000002</v>
      </c>
    </row>
    <row r="17" spans="1:5" ht="20.25" customHeight="1" x14ac:dyDescent="0.25">
      <c r="A17" s="3">
        <v>15</v>
      </c>
      <c r="B17" s="8" t="s">
        <v>71</v>
      </c>
      <c r="C17" s="5">
        <v>1</v>
      </c>
      <c r="D17" s="5">
        <v>0.97109999999999996</v>
      </c>
      <c r="E17" s="13">
        <v>0.97760000000000002</v>
      </c>
    </row>
    <row r="18" spans="1:5" ht="20.25" customHeight="1" x14ac:dyDescent="0.25">
      <c r="A18" s="3">
        <v>16</v>
      </c>
      <c r="B18" s="4" t="s">
        <v>72</v>
      </c>
      <c r="C18" s="3">
        <v>1</v>
      </c>
      <c r="D18" s="3">
        <v>0.97109999999999996</v>
      </c>
      <c r="E18" s="13">
        <v>0.97760000000000002</v>
      </c>
    </row>
    <row r="19" spans="1:5" ht="20.25" customHeight="1" x14ac:dyDescent="0.25">
      <c r="A19" s="3">
        <v>17</v>
      </c>
      <c r="B19" s="4" t="s">
        <v>73</v>
      </c>
      <c r="C19" s="3">
        <v>1</v>
      </c>
      <c r="D19" s="3">
        <v>0.97109999999999996</v>
      </c>
      <c r="E19" s="13">
        <v>0.97760000000000002</v>
      </c>
    </row>
    <row r="20" spans="1:5" ht="20.25" customHeight="1" x14ac:dyDescent="0.25">
      <c r="A20" s="3">
        <v>18</v>
      </c>
      <c r="B20" s="4" t="s">
        <v>74</v>
      </c>
      <c r="C20" s="3">
        <v>1</v>
      </c>
      <c r="D20" s="3">
        <v>0.97960000000000003</v>
      </c>
      <c r="E20" s="13">
        <v>0.97760000000000002</v>
      </c>
    </row>
    <row r="21" spans="1:5" ht="20.25" customHeight="1" x14ac:dyDescent="0.25">
      <c r="A21" s="3">
        <v>19</v>
      </c>
      <c r="B21" s="4" t="s">
        <v>75</v>
      </c>
      <c r="C21" s="3">
        <v>1</v>
      </c>
      <c r="D21" s="3">
        <v>0.97960000000000003</v>
      </c>
      <c r="E21" s="13">
        <v>0.97760000000000002</v>
      </c>
    </row>
    <row r="22" spans="1:5" ht="20.25" customHeight="1" x14ac:dyDescent="0.25">
      <c r="A22" s="3">
        <v>20</v>
      </c>
      <c r="B22" s="4" t="s">
        <v>76</v>
      </c>
      <c r="C22" s="3">
        <v>1</v>
      </c>
      <c r="D22" s="3">
        <v>0.97960000000000003</v>
      </c>
      <c r="E22" s="13">
        <v>0.97760000000000002</v>
      </c>
    </row>
    <row r="23" spans="1:5" ht="20.25" customHeight="1" x14ac:dyDescent="0.25">
      <c r="A23" s="3">
        <v>21</v>
      </c>
      <c r="B23" s="4" t="s">
        <v>185</v>
      </c>
      <c r="C23" s="3">
        <v>2</v>
      </c>
      <c r="D23" s="3" t="s">
        <v>184</v>
      </c>
      <c r="E23" s="13">
        <v>0.97760000000000002</v>
      </c>
    </row>
    <row r="24" spans="1:5" ht="20.25" customHeight="1" x14ac:dyDescent="0.25">
      <c r="A24" s="3">
        <v>22</v>
      </c>
      <c r="B24" s="4" t="s">
        <v>77</v>
      </c>
      <c r="C24" s="3">
        <v>1</v>
      </c>
      <c r="D24" s="6">
        <v>0.97109999999999996</v>
      </c>
      <c r="E24" s="13">
        <v>0.97760000000000002</v>
      </c>
    </row>
    <row r="25" spans="1:5" ht="20.25" customHeight="1" x14ac:dyDescent="0.25">
      <c r="A25" s="3">
        <v>23</v>
      </c>
      <c r="B25" s="4" t="s">
        <v>78</v>
      </c>
      <c r="C25" s="3">
        <v>1</v>
      </c>
      <c r="D25" s="6">
        <v>0.97960000000000003</v>
      </c>
      <c r="E25" s="13">
        <v>0.97760000000000002</v>
      </c>
    </row>
    <row r="26" spans="1:5" ht="20.25" customHeight="1" x14ac:dyDescent="0.25">
      <c r="A26" s="3">
        <v>24</v>
      </c>
      <c r="B26" s="4" t="s">
        <v>79</v>
      </c>
      <c r="C26" s="3">
        <v>1</v>
      </c>
      <c r="D26" s="6">
        <v>0.97109999999999996</v>
      </c>
      <c r="E26" s="13">
        <v>0.97760000000000002</v>
      </c>
    </row>
    <row r="27" spans="1:5" ht="20.25" customHeight="1" x14ac:dyDescent="0.25">
      <c r="A27" s="3">
        <v>25</v>
      </c>
      <c r="B27" s="4" t="s">
        <v>80</v>
      </c>
      <c r="C27" s="3">
        <v>1</v>
      </c>
      <c r="D27" s="6">
        <v>0.97960000000000003</v>
      </c>
      <c r="E27" s="13">
        <v>0.97760000000000002</v>
      </c>
    </row>
    <row r="28" spans="1:5" ht="20.25" customHeight="1" x14ac:dyDescent="0.25">
      <c r="A28" s="3">
        <v>26</v>
      </c>
      <c r="B28" s="4" t="s">
        <v>81</v>
      </c>
      <c r="C28" s="3">
        <v>1</v>
      </c>
      <c r="D28" s="6">
        <v>0.97960000000000003</v>
      </c>
      <c r="E28" s="13">
        <v>0.97760000000000002</v>
      </c>
    </row>
    <row r="29" spans="1:5" ht="20.25" customHeight="1" x14ac:dyDescent="0.25">
      <c r="A29" s="3">
        <v>27</v>
      </c>
      <c r="B29" s="4" t="s">
        <v>82</v>
      </c>
      <c r="C29" s="5">
        <v>1</v>
      </c>
      <c r="D29" s="5">
        <v>0.97960000000000003</v>
      </c>
      <c r="E29" s="13">
        <v>0.97760000000000002</v>
      </c>
    </row>
    <row r="30" spans="1:5" ht="20.25" customHeight="1" x14ac:dyDescent="0.25">
      <c r="A30" s="3">
        <v>28</v>
      </c>
      <c r="B30" s="4" t="s">
        <v>83</v>
      </c>
      <c r="C30" s="3">
        <v>1</v>
      </c>
      <c r="D30" s="3">
        <v>0.97960000000000003</v>
      </c>
      <c r="E30" s="13">
        <v>0.97760000000000002</v>
      </c>
    </row>
    <row r="31" spans="1:5" ht="20.25" customHeight="1" x14ac:dyDescent="0.25">
      <c r="A31" s="3">
        <v>29</v>
      </c>
      <c r="B31" s="4" t="s">
        <v>84</v>
      </c>
      <c r="C31" s="3">
        <v>1</v>
      </c>
      <c r="D31" s="6">
        <v>0.97109999999999996</v>
      </c>
      <c r="E31" s="13">
        <v>0.97760000000000002</v>
      </c>
    </row>
    <row r="32" spans="1:5" ht="20.25" customHeight="1" x14ac:dyDescent="0.25">
      <c r="A32" s="3">
        <v>30</v>
      </c>
      <c r="B32" s="4" t="s">
        <v>85</v>
      </c>
      <c r="C32" s="3">
        <v>1</v>
      </c>
      <c r="D32" s="3">
        <v>0.98640000000000005</v>
      </c>
      <c r="E32" s="13">
        <v>0.97760000000000002</v>
      </c>
    </row>
    <row r="33" spans="1:5" ht="20.25" customHeight="1" x14ac:dyDescent="0.25">
      <c r="A33" s="3">
        <v>31</v>
      </c>
      <c r="B33" s="4" t="s">
        <v>86</v>
      </c>
      <c r="C33" s="3">
        <v>1</v>
      </c>
      <c r="D33" s="3">
        <v>0.97960000000000003</v>
      </c>
      <c r="E33" s="13">
        <v>0.97760000000000002</v>
      </c>
    </row>
    <row r="34" spans="1:5" ht="20.25" customHeight="1" x14ac:dyDescent="0.25">
      <c r="A34" s="3">
        <v>32</v>
      </c>
      <c r="B34" s="4" t="s">
        <v>87</v>
      </c>
      <c r="C34" s="5">
        <v>1</v>
      </c>
      <c r="D34" s="5">
        <v>0.97960000000000003</v>
      </c>
      <c r="E34" s="13">
        <v>0.97760000000000002</v>
      </c>
    </row>
    <row r="35" spans="1:5" ht="20.25" customHeight="1" x14ac:dyDescent="0.25">
      <c r="A35" s="3">
        <v>33</v>
      </c>
      <c r="B35" s="4" t="s">
        <v>88</v>
      </c>
      <c r="C35" s="3">
        <v>1</v>
      </c>
      <c r="D35" s="6">
        <v>0.97109999999999996</v>
      </c>
      <c r="E35" s="13">
        <v>0.97760000000000002</v>
      </c>
    </row>
    <row r="36" spans="1:5" ht="20.25" customHeight="1" x14ac:dyDescent="0.25">
      <c r="A36" s="3">
        <v>34</v>
      </c>
      <c r="B36" s="4" t="s">
        <v>89</v>
      </c>
      <c r="C36" s="3">
        <v>1</v>
      </c>
      <c r="D36" s="3">
        <v>0.97960000000000003</v>
      </c>
      <c r="E36" s="13">
        <v>0.97760000000000002</v>
      </c>
    </row>
    <row r="37" spans="1:5" ht="20.25" customHeight="1" x14ac:dyDescent="0.25">
      <c r="A37" s="3">
        <v>35</v>
      </c>
      <c r="B37" s="4" t="s">
        <v>90</v>
      </c>
      <c r="C37" s="3">
        <v>1</v>
      </c>
      <c r="D37" s="3">
        <v>0.97109999999999996</v>
      </c>
      <c r="E37" s="13">
        <v>0.97760000000000002</v>
      </c>
    </row>
    <row r="38" spans="1:5" ht="20.25" customHeight="1" x14ac:dyDescent="0.25">
      <c r="A38" s="3">
        <v>36</v>
      </c>
      <c r="B38" s="4" t="s">
        <v>91</v>
      </c>
      <c r="C38" s="5">
        <v>1</v>
      </c>
      <c r="D38" s="5">
        <v>0.97960000000000003</v>
      </c>
      <c r="E38" s="13">
        <v>0.97760000000000002</v>
      </c>
    </row>
    <row r="39" spans="1:5" ht="20.25" customHeight="1" x14ac:dyDescent="0.25">
      <c r="A39" s="3">
        <v>37</v>
      </c>
      <c r="B39" s="4" t="s">
        <v>92</v>
      </c>
      <c r="C39" s="5">
        <v>1</v>
      </c>
      <c r="D39" s="7">
        <v>0.97109999999999996</v>
      </c>
      <c r="E39" s="13">
        <v>0.97760000000000002</v>
      </c>
    </row>
    <row r="40" spans="1:5" ht="20.25" customHeight="1" x14ac:dyDescent="0.25">
      <c r="A40" s="3">
        <v>38</v>
      </c>
      <c r="B40" s="4" t="s">
        <v>93</v>
      </c>
      <c r="C40" s="3">
        <v>1</v>
      </c>
      <c r="D40" s="3">
        <v>0.97109999999999996</v>
      </c>
      <c r="E40" s="13">
        <v>0.97760000000000002</v>
      </c>
    </row>
    <row r="41" spans="1:5" ht="20.25" customHeight="1" x14ac:dyDescent="0.25">
      <c r="A41" s="3">
        <v>39</v>
      </c>
      <c r="B41" s="1" t="s">
        <v>94</v>
      </c>
      <c r="C41" s="5">
        <v>1</v>
      </c>
      <c r="D41" s="7">
        <v>0.97960000000000003</v>
      </c>
      <c r="E41" s="13">
        <v>0.97760000000000002</v>
      </c>
    </row>
    <row r="42" spans="1:5" ht="20.25" customHeight="1" x14ac:dyDescent="0.25">
      <c r="A42" s="3">
        <v>40</v>
      </c>
      <c r="B42" s="4" t="s">
        <v>95</v>
      </c>
      <c r="C42" s="5">
        <v>1</v>
      </c>
      <c r="D42" s="7">
        <v>0.97109999999999996</v>
      </c>
      <c r="E42" s="13">
        <v>0.97760000000000002</v>
      </c>
    </row>
    <row r="43" spans="1:5" ht="20.25" customHeight="1" x14ac:dyDescent="0.25">
      <c r="A43" s="3">
        <v>41</v>
      </c>
      <c r="B43" s="4" t="s">
        <v>186</v>
      </c>
      <c r="C43" s="5">
        <v>2</v>
      </c>
      <c r="D43" s="7" t="s">
        <v>187</v>
      </c>
      <c r="E43" s="13">
        <v>0.97760000000000002</v>
      </c>
    </row>
    <row r="44" spans="1:5" ht="20.25" customHeight="1" x14ac:dyDescent="0.25">
      <c r="A44" s="3">
        <v>42</v>
      </c>
      <c r="B44" s="4" t="s">
        <v>159</v>
      </c>
      <c r="C44" s="3">
        <v>1</v>
      </c>
      <c r="D44" s="3">
        <v>0.97960000000000003</v>
      </c>
      <c r="E44" s="13">
        <v>0.97760000000000002</v>
      </c>
    </row>
    <row r="45" spans="1:5" ht="20.25" customHeight="1" x14ac:dyDescent="0.25">
      <c r="A45" s="3">
        <v>43</v>
      </c>
      <c r="B45" s="4" t="s">
        <v>96</v>
      </c>
      <c r="C45" s="3">
        <v>1</v>
      </c>
      <c r="D45" s="3">
        <v>0.97960000000000003</v>
      </c>
      <c r="E45" s="13">
        <v>0.97760000000000002</v>
      </c>
    </row>
    <row r="46" spans="1:5" ht="20.25" customHeight="1" x14ac:dyDescent="0.25">
      <c r="A46" s="3">
        <v>44</v>
      </c>
      <c r="B46" s="4" t="s">
        <v>97</v>
      </c>
      <c r="C46" s="3">
        <v>1</v>
      </c>
      <c r="D46" s="3">
        <v>0.97109999999999996</v>
      </c>
      <c r="E46" s="13">
        <v>0.97760000000000002</v>
      </c>
    </row>
    <row r="47" spans="1:5" ht="20.25" customHeight="1" x14ac:dyDescent="0.25">
      <c r="A47" s="3">
        <v>45</v>
      </c>
      <c r="B47" s="4" t="s">
        <v>98</v>
      </c>
      <c r="C47" s="3">
        <v>1</v>
      </c>
      <c r="D47" s="3">
        <v>0.97109999999999996</v>
      </c>
      <c r="E47" s="13">
        <v>0.97760000000000002</v>
      </c>
    </row>
    <row r="48" spans="1:5" ht="20.25" customHeight="1" x14ac:dyDescent="0.25">
      <c r="A48" s="3">
        <v>46</v>
      </c>
      <c r="B48" s="4" t="s">
        <v>99</v>
      </c>
      <c r="C48" s="5">
        <v>1</v>
      </c>
      <c r="D48" s="5">
        <v>0.97960000000000003</v>
      </c>
      <c r="E48" s="13">
        <v>0.97760000000000002</v>
      </c>
    </row>
    <row r="49" spans="1:5" ht="20.25" customHeight="1" x14ac:dyDescent="0.25">
      <c r="A49" s="3">
        <v>47</v>
      </c>
      <c r="B49" s="4" t="s">
        <v>100</v>
      </c>
      <c r="C49" s="3">
        <v>1</v>
      </c>
      <c r="D49" s="3">
        <v>0.97960000000000003</v>
      </c>
      <c r="E49" s="13">
        <v>0.97760000000000002</v>
      </c>
    </row>
    <row r="50" spans="1:5" ht="20.25" customHeight="1" x14ac:dyDescent="0.25">
      <c r="A50" s="3">
        <v>48</v>
      </c>
      <c r="B50" s="4" t="s">
        <v>101</v>
      </c>
      <c r="C50" s="3">
        <v>1</v>
      </c>
      <c r="D50" s="3">
        <v>0.97960000000000003</v>
      </c>
      <c r="E50" s="13">
        <v>0.97760000000000002</v>
      </c>
    </row>
    <row r="51" spans="1:5" ht="20.25" customHeight="1" x14ac:dyDescent="0.25">
      <c r="A51" s="3">
        <v>49</v>
      </c>
      <c r="B51" s="4" t="s">
        <v>102</v>
      </c>
      <c r="C51" s="3">
        <v>1</v>
      </c>
      <c r="D51" s="3">
        <v>0.98640000000000005</v>
      </c>
      <c r="E51" s="13">
        <v>0.97760000000000002</v>
      </c>
    </row>
    <row r="52" spans="1:5" ht="20.25" customHeight="1" x14ac:dyDescent="0.25">
      <c r="A52" s="3">
        <v>50</v>
      </c>
      <c r="B52" s="4" t="s">
        <v>103</v>
      </c>
      <c r="C52" s="3">
        <v>1</v>
      </c>
      <c r="D52" s="3">
        <v>0.97960000000000003</v>
      </c>
      <c r="E52" s="13">
        <v>0.97760000000000002</v>
      </c>
    </row>
    <row r="53" spans="1:5" ht="20.25" customHeight="1" x14ac:dyDescent="0.25">
      <c r="A53" s="3">
        <v>51</v>
      </c>
      <c r="B53" s="4" t="s">
        <v>104</v>
      </c>
      <c r="C53" s="3">
        <v>1</v>
      </c>
      <c r="D53" s="6">
        <v>0.97960000000000003</v>
      </c>
      <c r="E53" s="13">
        <v>0.97760000000000002</v>
      </c>
    </row>
    <row r="54" spans="1:5" ht="20.25" customHeight="1" x14ac:dyDescent="0.25">
      <c r="A54" s="3">
        <v>52</v>
      </c>
      <c r="B54" s="4" t="s">
        <v>158</v>
      </c>
      <c r="C54" s="3">
        <v>1</v>
      </c>
      <c r="D54" s="3">
        <v>0.97960000000000003</v>
      </c>
      <c r="E54" s="13">
        <v>0.97760000000000002</v>
      </c>
    </row>
    <row r="55" spans="1:5" ht="20.25" customHeight="1" x14ac:dyDescent="0.25">
      <c r="A55" s="3">
        <v>53</v>
      </c>
      <c r="B55" s="4" t="s">
        <v>188</v>
      </c>
      <c r="C55" s="3">
        <v>2</v>
      </c>
      <c r="D55" s="3" t="s">
        <v>189</v>
      </c>
      <c r="E55" s="13">
        <v>0.97760000000000002</v>
      </c>
    </row>
    <row r="56" spans="1:5" ht="20.25" customHeight="1" x14ac:dyDescent="0.25">
      <c r="A56" s="3">
        <v>54</v>
      </c>
      <c r="B56" s="4" t="s">
        <v>105</v>
      </c>
      <c r="C56" s="3">
        <v>1</v>
      </c>
      <c r="D56" s="3">
        <v>0.97960000000000003</v>
      </c>
      <c r="E56" s="13">
        <v>0.97760000000000002</v>
      </c>
    </row>
    <row r="57" spans="1:5" ht="20.25" customHeight="1" x14ac:dyDescent="0.25">
      <c r="A57" s="3">
        <v>55</v>
      </c>
      <c r="B57" s="4" t="s">
        <v>106</v>
      </c>
      <c r="C57" s="3">
        <v>1</v>
      </c>
      <c r="D57" s="6">
        <v>0.97960000000000003</v>
      </c>
      <c r="E57" s="13">
        <v>0.97760000000000002</v>
      </c>
    </row>
    <row r="58" spans="1:5" ht="20.25" customHeight="1" x14ac:dyDescent="0.25">
      <c r="A58" s="3">
        <v>56</v>
      </c>
      <c r="B58" s="4" t="s">
        <v>107</v>
      </c>
      <c r="C58" s="3">
        <v>1</v>
      </c>
      <c r="D58" s="3">
        <v>0.97960000000000003</v>
      </c>
      <c r="E58" s="13">
        <v>0.97760000000000002</v>
      </c>
    </row>
    <row r="59" spans="1:5" ht="20.25" customHeight="1" x14ac:dyDescent="0.25">
      <c r="A59" s="3">
        <v>57</v>
      </c>
      <c r="B59" s="4" t="s">
        <v>108</v>
      </c>
      <c r="C59" s="5">
        <v>1</v>
      </c>
      <c r="D59" s="5">
        <v>0.97960000000000003</v>
      </c>
      <c r="E59" s="13">
        <v>0.97760000000000002</v>
      </c>
    </row>
    <row r="60" spans="1:5" ht="20.25" customHeight="1" x14ac:dyDescent="0.25">
      <c r="A60" s="3">
        <v>58</v>
      </c>
      <c r="B60" s="4" t="s">
        <v>109</v>
      </c>
      <c r="C60" s="3">
        <v>1</v>
      </c>
      <c r="D60" s="3">
        <v>0.97960000000000003</v>
      </c>
      <c r="E60" s="13">
        <v>0.97760000000000002</v>
      </c>
    </row>
    <row r="61" spans="1:5" ht="20.25" customHeight="1" x14ac:dyDescent="0.25">
      <c r="A61" s="3">
        <v>59</v>
      </c>
      <c r="B61" s="4" t="s">
        <v>157</v>
      </c>
      <c r="C61" s="3">
        <v>1</v>
      </c>
      <c r="D61" s="3">
        <v>0.97960000000000003</v>
      </c>
      <c r="E61" s="13">
        <v>0.97760000000000002</v>
      </c>
    </row>
    <row r="62" spans="1:5" ht="20.25" customHeight="1" x14ac:dyDescent="0.25">
      <c r="A62" s="3">
        <v>60</v>
      </c>
      <c r="B62" s="4" t="s">
        <v>110</v>
      </c>
      <c r="C62" s="5">
        <v>1</v>
      </c>
      <c r="D62" s="5">
        <v>0.97960000000000003</v>
      </c>
      <c r="E62" s="13">
        <v>0.97760000000000002</v>
      </c>
    </row>
    <row r="63" spans="1:5" ht="20.25" customHeight="1" x14ac:dyDescent="0.25">
      <c r="A63" s="3">
        <v>61</v>
      </c>
      <c r="B63" s="4" t="s">
        <v>111</v>
      </c>
      <c r="C63" s="3">
        <v>1</v>
      </c>
      <c r="D63" s="3">
        <v>0.97960000000000003</v>
      </c>
      <c r="E63" s="13">
        <v>0.97760000000000002</v>
      </c>
    </row>
    <row r="64" spans="1:5" ht="20.25" customHeight="1" x14ac:dyDescent="0.25">
      <c r="A64" s="3">
        <v>62</v>
      </c>
      <c r="B64" s="4" t="s">
        <v>112</v>
      </c>
      <c r="C64" s="3">
        <v>1</v>
      </c>
      <c r="D64" s="3">
        <v>0.97960000000000003</v>
      </c>
      <c r="E64" s="13">
        <v>0.97760000000000002</v>
      </c>
    </row>
    <row r="65" spans="1:5" ht="20.25" customHeight="1" x14ac:dyDescent="0.25">
      <c r="A65" s="3">
        <v>63</v>
      </c>
      <c r="B65" s="4" t="s">
        <v>156</v>
      </c>
      <c r="C65" s="5">
        <v>1</v>
      </c>
      <c r="D65" s="5">
        <v>0.97960000000000003</v>
      </c>
      <c r="E65" s="13">
        <v>0.97760000000000002</v>
      </c>
    </row>
    <row r="66" spans="1:5" ht="20.25" customHeight="1" x14ac:dyDescent="0.25">
      <c r="A66" s="3">
        <v>64</v>
      </c>
      <c r="B66" s="4" t="s">
        <v>113</v>
      </c>
      <c r="C66" s="3">
        <v>1</v>
      </c>
      <c r="D66" s="3">
        <v>0.97960000000000003</v>
      </c>
      <c r="E66" s="13">
        <v>0.97760000000000002</v>
      </c>
    </row>
    <row r="67" spans="1:5" ht="20.25" customHeight="1" x14ac:dyDescent="0.25">
      <c r="A67" s="3">
        <v>65</v>
      </c>
      <c r="B67" s="4" t="s">
        <v>114</v>
      </c>
      <c r="C67" s="3">
        <v>1</v>
      </c>
      <c r="D67" s="3">
        <v>0.97960000000000003</v>
      </c>
      <c r="E67" s="13">
        <v>0.97760000000000002</v>
      </c>
    </row>
    <row r="68" spans="1:5" ht="20.25" customHeight="1" x14ac:dyDescent="0.25">
      <c r="A68" s="3">
        <v>66</v>
      </c>
      <c r="B68" s="4" t="s">
        <v>115</v>
      </c>
      <c r="C68" s="3">
        <v>1</v>
      </c>
      <c r="D68" s="3">
        <v>0.97109999999999996</v>
      </c>
      <c r="E68" s="13">
        <v>0.97760000000000002</v>
      </c>
    </row>
    <row r="69" spans="1:5" ht="20.25" customHeight="1" x14ac:dyDescent="0.25">
      <c r="A69" s="3">
        <v>67</v>
      </c>
      <c r="B69" s="4" t="s">
        <v>116</v>
      </c>
      <c r="C69" s="3">
        <v>1</v>
      </c>
      <c r="D69" s="3">
        <v>0.97960000000000003</v>
      </c>
      <c r="E69" s="13">
        <v>0.97760000000000002</v>
      </c>
    </row>
    <row r="70" spans="1:5" ht="20.25" customHeight="1" x14ac:dyDescent="0.25">
      <c r="A70" s="3">
        <v>68</v>
      </c>
      <c r="B70" s="4" t="s">
        <v>117</v>
      </c>
      <c r="C70" s="3">
        <v>1</v>
      </c>
      <c r="D70" s="6">
        <v>0.97960000000000003</v>
      </c>
      <c r="E70" s="13">
        <v>0.97760000000000002</v>
      </c>
    </row>
    <row r="71" spans="1:5" ht="20.25" customHeight="1" x14ac:dyDescent="0.25">
      <c r="A71" s="3">
        <v>69</v>
      </c>
      <c r="B71" s="4" t="s">
        <v>118</v>
      </c>
      <c r="C71" s="3">
        <v>1</v>
      </c>
      <c r="D71" s="3">
        <v>0.99319999999999997</v>
      </c>
      <c r="E71" s="13">
        <v>0.97760000000000002</v>
      </c>
    </row>
    <row r="72" spans="1:5" ht="20.25" customHeight="1" x14ac:dyDescent="0.25">
      <c r="A72" s="3">
        <v>70</v>
      </c>
      <c r="B72" s="4" t="s">
        <v>119</v>
      </c>
      <c r="C72" s="3">
        <v>1</v>
      </c>
      <c r="D72" s="3">
        <v>0.97960000000000003</v>
      </c>
      <c r="E72" s="13">
        <v>0.97760000000000002</v>
      </c>
    </row>
    <row r="73" spans="1:5" ht="20.25" customHeight="1" x14ac:dyDescent="0.25">
      <c r="A73" s="3">
        <v>71</v>
      </c>
      <c r="B73" s="4" t="s">
        <v>120</v>
      </c>
      <c r="C73" s="10">
        <v>1</v>
      </c>
      <c r="D73" s="10">
        <v>0.97960000000000003</v>
      </c>
      <c r="E73" s="13">
        <v>0.97760000000000002</v>
      </c>
    </row>
    <row r="74" spans="1:5" ht="20.25" customHeight="1" x14ac:dyDescent="0.25">
      <c r="A74" s="3">
        <v>72</v>
      </c>
      <c r="B74" s="4" t="s">
        <v>121</v>
      </c>
      <c r="C74" s="10">
        <v>1</v>
      </c>
      <c r="D74" s="10">
        <v>0.97960000000000003</v>
      </c>
      <c r="E74" s="13">
        <v>0.97760000000000002</v>
      </c>
    </row>
    <row r="75" spans="1:5" ht="20.25" customHeight="1" x14ac:dyDescent="0.25">
      <c r="A75" s="3">
        <v>73</v>
      </c>
      <c r="B75" s="4" t="s">
        <v>122</v>
      </c>
      <c r="C75" s="10">
        <v>1</v>
      </c>
      <c r="D75" s="10">
        <v>0.97960000000000003</v>
      </c>
      <c r="E75" s="13">
        <v>0.97760000000000002</v>
      </c>
    </row>
    <row r="76" spans="1:5" ht="20.25" customHeight="1" x14ac:dyDescent="0.25">
      <c r="A76" s="3">
        <v>74</v>
      </c>
      <c r="B76" s="4" t="s">
        <v>123</v>
      </c>
      <c r="C76" s="10">
        <v>1</v>
      </c>
      <c r="D76" s="10">
        <v>0.97960000000000003</v>
      </c>
      <c r="E76" s="13">
        <v>0.97760000000000002</v>
      </c>
    </row>
    <row r="77" spans="1:5" ht="20.25" customHeight="1" x14ac:dyDescent="0.25">
      <c r="A77" s="3">
        <v>75</v>
      </c>
      <c r="B77" s="4" t="s">
        <v>124</v>
      </c>
      <c r="C77" s="10">
        <v>1</v>
      </c>
      <c r="D77" s="10">
        <v>0.97960000000000003</v>
      </c>
      <c r="E77" s="13">
        <v>0.97760000000000002</v>
      </c>
    </row>
    <row r="78" spans="1:5" ht="20.25" customHeight="1" x14ac:dyDescent="0.25">
      <c r="A78" s="3">
        <v>76</v>
      </c>
      <c r="B78" s="4" t="s">
        <v>125</v>
      </c>
      <c r="C78" s="10">
        <v>1</v>
      </c>
      <c r="D78" s="10">
        <v>0.97960000000000003</v>
      </c>
      <c r="E78" s="13">
        <v>0.97760000000000002</v>
      </c>
    </row>
    <row r="79" spans="1:5" ht="20.25" customHeight="1" x14ac:dyDescent="0.25">
      <c r="A79" s="3">
        <v>77</v>
      </c>
      <c r="B79" s="4" t="s">
        <v>126</v>
      </c>
      <c r="C79" s="10">
        <v>1</v>
      </c>
      <c r="D79" s="10">
        <v>0.97960000000000003</v>
      </c>
      <c r="E79" s="13">
        <v>0.97760000000000002</v>
      </c>
    </row>
    <row r="80" spans="1:5" ht="20.25" customHeight="1" x14ac:dyDescent="0.25">
      <c r="A80" s="3">
        <v>78</v>
      </c>
      <c r="B80" s="4" t="s">
        <v>127</v>
      </c>
      <c r="C80" s="10">
        <v>1</v>
      </c>
      <c r="D80" s="10">
        <v>0.97960000000000003</v>
      </c>
      <c r="E80" s="13">
        <v>0.97760000000000002</v>
      </c>
    </row>
    <row r="81" spans="1:5" ht="20.25" customHeight="1" x14ac:dyDescent="0.25">
      <c r="A81" s="3">
        <v>79</v>
      </c>
      <c r="B81" s="4" t="s">
        <v>128</v>
      </c>
      <c r="C81" s="10">
        <v>1</v>
      </c>
      <c r="D81" s="10">
        <v>0.97960000000000003</v>
      </c>
      <c r="E81" s="13">
        <v>0.97760000000000002</v>
      </c>
    </row>
    <row r="82" spans="1:5" ht="20.25" customHeight="1" x14ac:dyDescent="0.25">
      <c r="A82" s="3">
        <v>80</v>
      </c>
      <c r="B82" s="4" t="s">
        <v>129</v>
      </c>
      <c r="C82" s="10">
        <v>1</v>
      </c>
      <c r="D82" s="10">
        <v>0.97960000000000003</v>
      </c>
      <c r="E82" s="13">
        <v>0.97760000000000002</v>
      </c>
    </row>
    <row r="83" spans="1:5" ht="20.25" customHeight="1" x14ac:dyDescent="0.25">
      <c r="A83" s="3">
        <v>81</v>
      </c>
      <c r="B83" s="4" t="s">
        <v>130</v>
      </c>
      <c r="C83" s="10">
        <v>1</v>
      </c>
      <c r="D83" s="10">
        <v>0.97960000000000003</v>
      </c>
      <c r="E83" s="13">
        <v>0.97760000000000002</v>
      </c>
    </row>
    <row r="84" spans="1:5" ht="20.25" customHeight="1" x14ac:dyDescent="0.25">
      <c r="A84" s="3">
        <v>82</v>
      </c>
      <c r="B84" s="4" t="s">
        <v>131</v>
      </c>
      <c r="C84" s="10">
        <v>1</v>
      </c>
      <c r="D84" s="10">
        <v>0.97960000000000003</v>
      </c>
      <c r="E84" s="13">
        <v>0.97760000000000002</v>
      </c>
    </row>
    <row r="85" spans="1:5" ht="20.25" customHeight="1" x14ac:dyDescent="0.25">
      <c r="A85" s="3">
        <v>83</v>
      </c>
      <c r="B85" s="4" t="s">
        <v>132</v>
      </c>
      <c r="C85" s="10">
        <v>1</v>
      </c>
      <c r="D85" s="10">
        <v>0.97960000000000003</v>
      </c>
      <c r="E85" s="13">
        <v>0.97760000000000002</v>
      </c>
    </row>
    <row r="86" spans="1:5" ht="48" customHeight="1" x14ac:dyDescent="0.25">
      <c r="A86" s="3">
        <v>84</v>
      </c>
      <c r="B86" s="9" t="s">
        <v>190</v>
      </c>
      <c r="C86" s="10">
        <v>2</v>
      </c>
      <c r="D86" s="10" t="s">
        <v>189</v>
      </c>
      <c r="E86" s="13">
        <v>0.97760000000000002</v>
      </c>
    </row>
    <row r="87" spans="1:5" ht="20.25" customHeight="1" x14ac:dyDescent="0.25">
      <c r="A87" s="3">
        <v>85</v>
      </c>
      <c r="B87" s="4" t="s">
        <v>133</v>
      </c>
      <c r="C87" s="10">
        <v>1</v>
      </c>
      <c r="D87" s="10">
        <v>0.97960000000000003</v>
      </c>
      <c r="E87" s="13">
        <v>0.97760000000000002</v>
      </c>
    </row>
    <row r="88" spans="1:5" ht="20.25" customHeight="1" x14ac:dyDescent="0.25">
      <c r="A88" s="3">
        <v>86</v>
      </c>
      <c r="B88" s="4" t="s">
        <v>134</v>
      </c>
      <c r="C88" s="10">
        <v>1</v>
      </c>
      <c r="D88" s="10">
        <v>0.97109999999999996</v>
      </c>
      <c r="E88" s="13">
        <v>0.97760000000000002</v>
      </c>
    </row>
    <row r="89" spans="1:5" ht="20.25" customHeight="1" x14ac:dyDescent="0.25">
      <c r="A89" s="3">
        <v>87</v>
      </c>
      <c r="B89" s="4" t="s">
        <v>135</v>
      </c>
      <c r="C89" s="10">
        <v>1</v>
      </c>
      <c r="D89" s="10">
        <v>0.97960000000000003</v>
      </c>
      <c r="E89" s="13">
        <v>0.97760000000000002</v>
      </c>
    </row>
    <row r="90" spans="1:5" ht="20.25" customHeight="1" x14ac:dyDescent="0.25">
      <c r="A90" s="3">
        <v>88</v>
      </c>
      <c r="B90" s="4" t="s">
        <v>136</v>
      </c>
      <c r="C90" s="10">
        <v>1</v>
      </c>
      <c r="D90" s="10">
        <v>0.97960000000000003</v>
      </c>
      <c r="E90" s="13">
        <v>0.97760000000000002</v>
      </c>
    </row>
    <row r="91" spans="1:5" ht="20.25" customHeight="1" x14ac:dyDescent="0.25">
      <c r="A91" s="3">
        <v>89</v>
      </c>
      <c r="B91" s="4" t="s">
        <v>137</v>
      </c>
      <c r="C91" s="10">
        <v>1</v>
      </c>
      <c r="D91" s="10">
        <v>0.97960000000000003</v>
      </c>
      <c r="E91" s="13">
        <v>0.97760000000000002</v>
      </c>
    </row>
    <row r="92" spans="1:5" ht="20.25" customHeight="1" x14ac:dyDescent="0.25">
      <c r="A92" s="3">
        <v>90</v>
      </c>
      <c r="B92" s="4" t="s">
        <v>138</v>
      </c>
      <c r="C92" s="10">
        <v>1</v>
      </c>
      <c r="D92" s="10">
        <v>0.97960000000000003</v>
      </c>
      <c r="E92" s="13">
        <v>0.97760000000000002</v>
      </c>
    </row>
    <row r="93" spans="1:5" ht="20.25" customHeight="1" x14ac:dyDescent="0.25">
      <c r="A93" s="3">
        <v>91</v>
      </c>
      <c r="B93" s="4" t="s">
        <v>139</v>
      </c>
      <c r="C93" s="10">
        <v>1</v>
      </c>
      <c r="D93" s="10">
        <v>0.97960000000000003</v>
      </c>
      <c r="E93" s="13">
        <v>0.97760000000000002</v>
      </c>
    </row>
    <row r="94" spans="1:5" ht="20.25" customHeight="1" x14ac:dyDescent="0.25">
      <c r="A94" s="3">
        <v>92</v>
      </c>
      <c r="B94" s="4" t="s">
        <v>140</v>
      </c>
      <c r="C94" s="10">
        <v>1</v>
      </c>
      <c r="D94" s="10">
        <v>0.97960000000000003</v>
      </c>
      <c r="E94" s="13">
        <v>0.97760000000000002</v>
      </c>
    </row>
    <row r="95" spans="1:5" ht="20.25" customHeight="1" x14ac:dyDescent="0.25">
      <c r="A95" s="3">
        <v>93</v>
      </c>
      <c r="B95" s="4" t="s">
        <v>141</v>
      </c>
      <c r="C95" s="10">
        <v>1</v>
      </c>
      <c r="D95" s="10">
        <v>0.97960000000000003</v>
      </c>
      <c r="E95" s="13">
        <v>0.97760000000000002</v>
      </c>
    </row>
    <row r="96" spans="1:5" ht="20.25" customHeight="1" x14ac:dyDescent="0.25">
      <c r="A96" s="3">
        <v>94</v>
      </c>
      <c r="B96" s="4" t="s">
        <v>142</v>
      </c>
      <c r="C96" s="10">
        <v>1</v>
      </c>
      <c r="D96" s="10">
        <v>0.97960000000000003</v>
      </c>
      <c r="E96" s="13">
        <v>0.97760000000000002</v>
      </c>
    </row>
    <row r="97" spans="1:5" ht="20.25" customHeight="1" x14ac:dyDescent="0.25">
      <c r="A97" s="3">
        <v>95</v>
      </c>
      <c r="B97" s="4" t="s">
        <v>143</v>
      </c>
      <c r="C97" s="10">
        <v>1</v>
      </c>
      <c r="D97" s="10">
        <v>0.97960000000000003</v>
      </c>
      <c r="E97" s="13">
        <v>0.97760000000000002</v>
      </c>
    </row>
    <row r="98" spans="1:5" ht="20.25" customHeight="1" x14ac:dyDescent="0.25">
      <c r="A98" s="3">
        <v>96</v>
      </c>
      <c r="B98" s="4" t="s">
        <v>144</v>
      </c>
      <c r="C98" s="10">
        <v>1</v>
      </c>
      <c r="D98" s="10">
        <v>0.97960000000000003</v>
      </c>
      <c r="E98" s="13">
        <v>0.97760000000000002</v>
      </c>
    </row>
    <row r="99" spans="1:5" ht="20.25" customHeight="1" x14ac:dyDescent="0.25">
      <c r="A99" s="3">
        <v>97</v>
      </c>
      <c r="B99" s="4" t="s">
        <v>145</v>
      </c>
      <c r="C99" s="10">
        <v>1</v>
      </c>
      <c r="D99" s="10">
        <v>0.97960000000000003</v>
      </c>
      <c r="E99" s="13">
        <v>0.97760000000000002</v>
      </c>
    </row>
    <row r="100" spans="1:5" ht="20.25" customHeight="1" x14ac:dyDescent="0.25">
      <c r="A100" s="3">
        <v>98</v>
      </c>
      <c r="B100" s="4" t="s">
        <v>146</v>
      </c>
      <c r="C100" s="10">
        <v>1</v>
      </c>
      <c r="D100" s="10">
        <v>0.97960000000000003</v>
      </c>
      <c r="E100" s="13">
        <v>0.97760000000000002</v>
      </c>
    </row>
    <row r="101" spans="1:5" ht="20.25" customHeight="1" x14ac:dyDescent="0.25">
      <c r="A101" s="3">
        <v>99</v>
      </c>
      <c r="B101" s="4" t="s">
        <v>147</v>
      </c>
      <c r="C101" s="10">
        <v>1</v>
      </c>
      <c r="D101" s="10">
        <v>0.97960000000000003</v>
      </c>
      <c r="E101" s="13">
        <v>0.97760000000000002</v>
      </c>
    </row>
    <row r="102" spans="1:5" ht="20.25" customHeight="1" x14ac:dyDescent="0.25">
      <c r="A102" s="3">
        <v>100</v>
      </c>
      <c r="B102" s="4" t="s">
        <v>148</v>
      </c>
      <c r="C102" s="10">
        <v>1</v>
      </c>
      <c r="D102" s="10">
        <v>0.97960000000000003</v>
      </c>
      <c r="E102" s="13">
        <v>0.97760000000000002</v>
      </c>
    </row>
    <row r="103" spans="1:5" ht="20.25" customHeight="1" x14ac:dyDescent="0.25">
      <c r="A103" s="3">
        <v>101</v>
      </c>
      <c r="B103" s="4" t="s">
        <v>149</v>
      </c>
      <c r="C103" s="10">
        <v>1</v>
      </c>
      <c r="D103" s="10">
        <v>0.97960000000000003</v>
      </c>
      <c r="E103" s="13">
        <v>0.97760000000000002</v>
      </c>
    </row>
    <row r="104" spans="1:5" ht="20.25" customHeight="1" x14ac:dyDescent="0.25">
      <c r="A104" s="3">
        <v>102</v>
      </c>
      <c r="B104" s="4" t="s">
        <v>150</v>
      </c>
      <c r="C104" s="10">
        <v>1</v>
      </c>
      <c r="D104" s="10">
        <v>0.97960000000000003</v>
      </c>
      <c r="E104" s="13">
        <v>0.97760000000000002</v>
      </c>
    </row>
    <row r="105" spans="1:5" ht="20.25" customHeight="1" x14ac:dyDescent="0.25">
      <c r="A105" s="3">
        <v>103</v>
      </c>
      <c r="B105" s="9" t="s">
        <v>151</v>
      </c>
      <c r="C105" s="10">
        <v>1</v>
      </c>
      <c r="D105" s="10">
        <v>0.97960000000000003</v>
      </c>
      <c r="E105" s="13">
        <v>0.97760000000000002</v>
      </c>
    </row>
    <row r="106" spans="1:5" ht="20.25" customHeight="1" x14ac:dyDescent="0.25">
      <c r="A106" s="3">
        <v>104</v>
      </c>
      <c r="B106" s="9" t="s">
        <v>152</v>
      </c>
      <c r="C106" s="10">
        <v>1</v>
      </c>
      <c r="D106" s="10">
        <v>0.97109999999999996</v>
      </c>
      <c r="E106" s="13">
        <v>0.97760000000000002</v>
      </c>
    </row>
    <row r="107" spans="1:5" ht="20.25" customHeight="1" x14ac:dyDescent="0.25">
      <c r="A107" s="3">
        <v>105</v>
      </c>
      <c r="B107" s="4" t="s">
        <v>153</v>
      </c>
      <c r="C107" s="10">
        <v>1</v>
      </c>
      <c r="D107" s="10">
        <v>0.97960000000000003</v>
      </c>
      <c r="E107" s="13">
        <v>0.97760000000000002</v>
      </c>
    </row>
    <row r="108" spans="1:5" ht="20.25" customHeight="1" x14ac:dyDescent="0.25">
      <c r="A108" s="3">
        <v>106</v>
      </c>
      <c r="B108" s="4" t="s">
        <v>154</v>
      </c>
      <c r="C108" s="10">
        <v>1</v>
      </c>
      <c r="D108" s="10">
        <v>0.97960000000000003</v>
      </c>
      <c r="E108" s="13">
        <v>0.97760000000000002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F8421-2DA4-4A96-A99B-6B4941058117}">
  <dimension ref="A1:ALY1628"/>
  <sheetViews>
    <sheetView topLeftCell="A118" workbookViewId="0">
      <selection activeCell="E1601" sqref="E1601"/>
    </sheetView>
  </sheetViews>
  <sheetFormatPr defaultRowHeight="36.75" customHeight="1" x14ac:dyDescent="0.25"/>
  <cols>
    <col min="1" max="1" width="25.7109375" style="14" customWidth="1"/>
    <col min="2" max="2" width="9.28515625" style="19" customWidth="1"/>
    <col min="3" max="3" width="35.140625" style="19" customWidth="1"/>
    <col min="4" max="4" width="12.85546875" style="19" customWidth="1"/>
    <col min="5" max="5" width="13.42578125" style="14" customWidth="1"/>
    <col min="6" max="1005" width="9.140625" style="14"/>
    <col min="1006" max="1013" width="9.140625" style="15"/>
    <col min="1014" max="16384" width="9.140625" style="24"/>
  </cols>
  <sheetData>
    <row r="1" spans="1:1012" s="15" customFormat="1" ht="36.75" customHeight="1" x14ac:dyDescent="0.25">
      <c r="A1" s="127" t="s">
        <v>193</v>
      </c>
      <c r="B1" s="127"/>
      <c r="C1" s="127"/>
      <c r="D1" s="127"/>
      <c r="E1" s="127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</row>
    <row r="2" spans="1:1012" s="37" customFormat="1" ht="36.75" customHeight="1" x14ac:dyDescent="0.25">
      <c r="A2" s="34" t="s">
        <v>194</v>
      </c>
      <c r="B2" s="35" t="s">
        <v>195</v>
      </c>
      <c r="C2" s="35" t="s">
        <v>196</v>
      </c>
      <c r="D2" s="36" t="s">
        <v>4</v>
      </c>
      <c r="E2" s="36" t="s">
        <v>197</v>
      </c>
    </row>
    <row r="3" spans="1:1012" s="40" customFormat="1" ht="36.75" customHeight="1" x14ac:dyDescent="0.25">
      <c r="A3" s="38">
        <v>1</v>
      </c>
      <c r="B3" s="38">
        <v>2</v>
      </c>
      <c r="C3" s="38">
        <v>3</v>
      </c>
      <c r="D3" s="39">
        <v>4</v>
      </c>
      <c r="E3" s="38">
        <v>5</v>
      </c>
    </row>
    <row r="4" spans="1:1012" s="43" customFormat="1" ht="36.75" customHeight="1" x14ac:dyDescent="0.25">
      <c r="A4" s="41" t="s">
        <v>198</v>
      </c>
      <c r="B4" s="42">
        <v>10</v>
      </c>
      <c r="C4" s="42" t="s">
        <v>199</v>
      </c>
      <c r="D4" s="42">
        <v>0.99150000000000005</v>
      </c>
      <c r="E4" s="42">
        <v>0.95709999999999995</v>
      </c>
      <c r="ALR4" s="44"/>
      <c r="ALS4" s="44"/>
      <c r="ALT4" s="44"/>
      <c r="ALU4" s="44"/>
      <c r="ALV4" s="44"/>
      <c r="ALW4" s="44"/>
      <c r="ALX4" s="44"/>
    </row>
    <row r="5" spans="1:1012" s="43" customFormat="1" ht="36.75" customHeight="1" x14ac:dyDescent="0.25">
      <c r="A5" s="41" t="s">
        <v>200</v>
      </c>
      <c r="B5" s="42">
        <v>87</v>
      </c>
      <c r="C5" s="42" t="s">
        <v>199</v>
      </c>
      <c r="D5" s="42">
        <v>0.96940000000000004</v>
      </c>
      <c r="E5" s="42">
        <v>0.95709999999999995</v>
      </c>
      <c r="ALR5" s="44"/>
      <c r="ALS5" s="44"/>
      <c r="ALT5" s="44"/>
      <c r="ALU5" s="44"/>
      <c r="ALV5" s="44"/>
      <c r="ALW5" s="44"/>
      <c r="ALX5" s="44"/>
    </row>
    <row r="6" spans="1:1012" s="43" customFormat="1" ht="36.75" customHeight="1" x14ac:dyDescent="0.25">
      <c r="A6" s="41" t="s">
        <v>201</v>
      </c>
      <c r="B6" s="42" t="s">
        <v>202</v>
      </c>
      <c r="C6" s="42" t="s">
        <v>199</v>
      </c>
      <c r="D6" s="42">
        <v>0.97789999999999999</v>
      </c>
      <c r="E6" s="42">
        <v>0.95709999999999995</v>
      </c>
      <c r="ALR6" s="44"/>
      <c r="ALS6" s="44"/>
      <c r="ALT6" s="44"/>
      <c r="ALU6" s="44"/>
      <c r="ALV6" s="44"/>
      <c r="ALW6" s="44"/>
      <c r="ALX6" s="44"/>
    </row>
    <row r="7" spans="1:1012" s="43" customFormat="1" ht="36.75" customHeight="1" x14ac:dyDescent="0.25">
      <c r="A7" s="41" t="s">
        <v>203</v>
      </c>
      <c r="B7" s="42">
        <v>78</v>
      </c>
      <c r="C7" s="42" t="s">
        <v>199</v>
      </c>
      <c r="D7" s="42">
        <v>0.77390000000000003</v>
      </c>
      <c r="E7" s="42">
        <v>0.95709999999999995</v>
      </c>
      <c r="ALR7" s="44"/>
      <c r="ALS7" s="44"/>
      <c r="ALT7" s="44"/>
      <c r="ALU7" s="44"/>
      <c r="ALV7" s="44"/>
      <c r="ALW7" s="44"/>
      <c r="ALX7" s="44"/>
    </row>
    <row r="8" spans="1:1012" s="43" customFormat="1" ht="36.75" customHeight="1" x14ac:dyDescent="0.25">
      <c r="A8" s="41" t="s">
        <v>204</v>
      </c>
      <c r="B8" s="42" t="s">
        <v>205</v>
      </c>
      <c r="C8" s="42" t="s">
        <v>199</v>
      </c>
      <c r="D8" s="42">
        <v>0.99150000000000005</v>
      </c>
      <c r="E8" s="42">
        <v>0.95709999999999995</v>
      </c>
      <c r="ALR8" s="44"/>
      <c r="ALS8" s="44"/>
      <c r="ALT8" s="44"/>
      <c r="ALU8" s="44"/>
      <c r="ALV8" s="44"/>
      <c r="ALW8" s="44"/>
      <c r="ALX8" s="44"/>
    </row>
    <row r="9" spans="1:1012" s="43" customFormat="1" ht="36.75" customHeight="1" x14ac:dyDescent="0.25">
      <c r="A9" s="41" t="s">
        <v>206</v>
      </c>
      <c r="B9" s="42">
        <v>21</v>
      </c>
      <c r="C9" s="42" t="s">
        <v>199</v>
      </c>
      <c r="D9" s="42">
        <v>0.97789999999999999</v>
      </c>
      <c r="E9" s="42">
        <v>0.95709999999999995</v>
      </c>
      <c r="ALR9" s="44"/>
      <c r="ALS9" s="44"/>
      <c r="ALT9" s="44"/>
      <c r="ALU9" s="44"/>
      <c r="ALV9" s="44"/>
      <c r="ALW9" s="44"/>
      <c r="ALX9" s="44"/>
    </row>
    <row r="10" spans="1:1012" s="43" customFormat="1" ht="36.75" customHeight="1" x14ac:dyDescent="0.25">
      <c r="A10" s="41" t="s">
        <v>207</v>
      </c>
      <c r="B10" s="42">
        <v>17</v>
      </c>
      <c r="C10" s="42" t="s">
        <v>199</v>
      </c>
      <c r="D10" s="42">
        <v>0.97789999999999999</v>
      </c>
      <c r="E10" s="42">
        <v>0.95709999999999995</v>
      </c>
      <c r="ALR10" s="44"/>
      <c r="ALS10" s="44"/>
      <c r="ALT10" s="44"/>
      <c r="ALU10" s="44"/>
      <c r="ALV10" s="44"/>
      <c r="ALW10" s="44"/>
      <c r="ALX10" s="44"/>
    </row>
    <row r="11" spans="1:1012" s="43" customFormat="1" ht="36.75" customHeight="1" x14ac:dyDescent="0.25">
      <c r="A11" s="41" t="s">
        <v>208</v>
      </c>
      <c r="B11" s="42">
        <v>27</v>
      </c>
      <c r="C11" s="42" t="s">
        <v>199</v>
      </c>
      <c r="D11" s="42">
        <v>0.96940000000000004</v>
      </c>
      <c r="E11" s="42">
        <v>0.95709999999999995</v>
      </c>
      <c r="ALR11" s="44"/>
      <c r="ALS11" s="44"/>
      <c r="ALT11" s="44"/>
      <c r="ALU11" s="44"/>
      <c r="ALV11" s="44"/>
      <c r="ALW11" s="44"/>
      <c r="ALX11" s="44"/>
    </row>
    <row r="12" spans="1:1012" s="43" customFormat="1" ht="36.75" customHeight="1" x14ac:dyDescent="0.25">
      <c r="A12" s="41" t="s">
        <v>209</v>
      </c>
      <c r="B12" s="42">
        <v>3</v>
      </c>
      <c r="C12" s="42" t="s">
        <v>199</v>
      </c>
      <c r="D12" s="42">
        <v>0.98470000000000002</v>
      </c>
      <c r="E12" s="42">
        <v>0.95709999999999995</v>
      </c>
      <c r="ALR12" s="44"/>
      <c r="ALS12" s="44"/>
      <c r="ALT12" s="44"/>
      <c r="ALU12" s="44"/>
      <c r="ALV12" s="44"/>
      <c r="ALW12" s="44"/>
      <c r="ALX12" s="44"/>
    </row>
    <row r="13" spans="1:1012" s="14" customFormat="1" ht="36.75" customHeight="1" x14ac:dyDescent="0.25">
      <c r="A13" s="45" t="s">
        <v>210</v>
      </c>
      <c r="B13" s="46">
        <v>1</v>
      </c>
      <c r="C13" s="47" t="s">
        <v>211</v>
      </c>
      <c r="D13" s="20">
        <v>0.96260000000000001</v>
      </c>
      <c r="E13" s="20">
        <v>0.96640000000000004</v>
      </c>
      <c r="ALR13" s="15"/>
      <c r="ALS13" s="15"/>
      <c r="ALT13" s="15"/>
      <c r="ALU13" s="15"/>
      <c r="ALV13" s="15"/>
      <c r="ALW13" s="15"/>
      <c r="ALX13" s="15"/>
    </row>
    <row r="14" spans="1:1012" s="14" customFormat="1" ht="36.75" customHeight="1" x14ac:dyDescent="0.25">
      <c r="A14" s="45" t="s">
        <v>210</v>
      </c>
      <c r="B14" s="46" t="s">
        <v>212</v>
      </c>
      <c r="C14" s="47" t="s">
        <v>211</v>
      </c>
      <c r="D14" s="20">
        <v>0.96260000000000001</v>
      </c>
      <c r="E14" s="20">
        <v>0.96640000000000004</v>
      </c>
    </row>
    <row r="15" spans="1:1012" s="14" customFormat="1" ht="36.75" customHeight="1" x14ac:dyDescent="0.25">
      <c r="A15" s="45" t="s">
        <v>210</v>
      </c>
      <c r="B15" s="46">
        <v>11</v>
      </c>
      <c r="C15" s="47" t="s">
        <v>211</v>
      </c>
      <c r="D15" s="20">
        <v>0.96260000000000001</v>
      </c>
      <c r="E15" s="20">
        <v>0.96640000000000004</v>
      </c>
    </row>
    <row r="16" spans="1:1012" s="14" customFormat="1" ht="36.75" customHeight="1" x14ac:dyDescent="0.25">
      <c r="A16" s="45" t="s">
        <v>210</v>
      </c>
      <c r="B16" s="46" t="s">
        <v>213</v>
      </c>
      <c r="C16" s="47" t="s">
        <v>211</v>
      </c>
      <c r="D16" s="20">
        <v>0.96260000000000001</v>
      </c>
      <c r="E16" s="20">
        <v>0.96640000000000004</v>
      </c>
    </row>
    <row r="17" spans="1:1012" s="14" customFormat="1" ht="36.75" customHeight="1" x14ac:dyDescent="0.25">
      <c r="A17" s="45" t="s">
        <v>210</v>
      </c>
      <c r="B17" s="46">
        <v>13</v>
      </c>
      <c r="C17" s="47" t="s">
        <v>211</v>
      </c>
      <c r="D17" s="20">
        <v>0.96260000000000001</v>
      </c>
      <c r="E17" s="20">
        <v>0.96640000000000004</v>
      </c>
      <c r="ALR17" s="15"/>
      <c r="ALS17" s="15"/>
      <c r="ALT17" s="15"/>
      <c r="ALU17" s="15"/>
      <c r="ALV17" s="15"/>
      <c r="ALW17" s="15"/>
      <c r="ALX17" s="15"/>
    </row>
    <row r="18" spans="1:1012" s="14" customFormat="1" ht="36.75" customHeight="1" x14ac:dyDescent="0.25">
      <c r="A18" s="45" t="s">
        <v>210</v>
      </c>
      <c r="B18" s="46" t="s">
        <v>214</v>
      </c>
      <c r="C18" s="47" t="s">
        <v>211</v>
      </c>
      <c r="D18" s="20">
        <v>0.96260000000000001</v>
      </c>
      <c r="E18" s="20">
        <v>0.96640000000000004</v>
      </c>
      <c r="ALR18" s="15"/>
      <c r="ALS18" s="15"/>
      <c r="ALT18" s="15"/>
      <c r="ALU18" s="15"/>
      <c r="ALV18" s="15"/>
      <c r="ALW18" s="15"/>
      <c r="ALX18" s="15"/>
    </row>
    <row r="19" spans="1:1012" s="14" customFormat="1" ht="36.75" customHeight="1" x14ac:dyDescent="0.25">
      <c r="A19" s="45" t="s">
        <v>210</v>
      </c>
      <c r="B19" s="46">
        <v>19</v>
      </c>
      <c r="C19" s="47" t="s">
        <v>211</v>
      </c>
      <c r="D19" s="20">
        <v>0.97960000000000003</v>
      </c>
      <c r="E19" s="20">
        <v>0.96640000000000004</v>
      </c>
      <c r="ALR19" s="15"/>
      <c r="ALS19" s="15"/>
      <c r="ALT19" s="15"/>
      <c r="ALU19" s="15"/>
      <c r="ALV19" s="15"/>
      <c r="ALW19" s="15"/>
      <c r="ALX19" s="15"/>
    </row>
    <row r="20" spans="1:1012" s="14" customFormat="1" ht="36.75" customHeight="1" x14ac:dyDescent="0.25">
      <c r="A20" s="45" t="s">
        <v>215</v>
      </c>
      <c r="B20" s="46">
        <v>68</v>
      </c>
      <c r="C20" s="47" t="s">
        <v>211</v>
      </c>
      <c r="D20" s="20">
        <v>0.97960000000000003</v>
      </c>
      <c r="E20" s="20">
        <v>0.96640000000000004</v>
      </c>
      <c r="ALR20" s="15"/>
      <c r="ALS20" s="15"/>
      <c r="ALT20" s="15"/>
      <c r="ALU20" s="15"/>
      <c r="ALV20" s="15"/>
      <c r="ALW20" s="15"/>
      <c r="ALX20" s="15"/>
    </row>
    <row r="21" spans="1:1012" s="14" customFormat="1" ht="36.75" customHeight="1" x14ac:dyDescent="0.25">
      <c r="A21" s="45" t="s">
        <v>215</v>
      </c>
      <c r="B21" s="46">
        <v>70</v>
      </c>
      <c r="C21" s="47" t="s">
        <v>211</v>
      </c>
      <c r="D21" s="20">
        <v>0.97619999999999996</v>
      </c>
      <c r="E21" s="20">
        <v>0.96640000000000004</v>
      </c>
      <c r="ALR21" s="15"/>
      <c r="ALS21" s="15"/>
      <c r="ALT21" s="15"/>
      <c r="ALU21" s="15"/>
      <c r="ALV21" s="15"/>
      <c r="ALW21" s="15"/>
      <c r="ALX21" s="15"/>
    </row>
    <row r="22" spans="1:1012" s="14" customFormat="1" ht="36.75" customHeight="1" x14ac:dyDescent="0.25">
      <c r="A22" s="45" t="s">
        <v>215</v>
      </c>
      <c r="B22" s="46">
        <v>72</v>
      </c>
      <c r="C22" s="47" t="s">
        <v>211</v>
      </c>
      <c r="D22" s="20">
        <v>0.97619999999999996</v>
      </c>
      <c r="E22" s="20">
        <v>0.96640000000000004</v>
      </c>
      <c r="ALR22" s="15"/>
      <c r="ALS22" s="15"/>
      <c r="ALT22" s="15"/>
      <c r="ALU22" s="15"/>
      <c r="ALV22" s="15"/>
      <c r="ALW22" s="15"/>
      <c r="ALX22" s="15"/>
    </row>
    <row r="23" spans="1:1012" s="14" customFormat="1" ht="36.75" customHeight="1" x14ac:dyDescent="0.25">
      <c r="A23" s="45" t="s">
        <v>215</v>
      </c>
      <c r="B23" s="46">
        <v>74</v>
      </c>
      <c r="C23" s="47" t="s">
        <v>211</v>
      </c>
      <c r="D23" s="20">
        <v>0.97619999999999996</v>
      </c>
      <c r="E23" s="20">
        <v>0.96640000000000004</v>
      </c>
      <c r="ALR23" s="15"/>
      <c r="ALS23" s="15"/>
      <c r="ALT23" s="15"/>
      <c r="ALU23" s="15"/>
      <c r="ALV23" s="15"/>
      <c r="ALW23" s="15"/>
      <c r="ALX23" s="15"/>
    </row>
    <row r="24" spans="1:1012" s="14" customFormat="1" ht="36.75" customHeight="1" x14ac:dyDescent="0.25">
      <c r="A24" s="45" t="s">
        <v>215</v>
      </c>
      <c r="B24" s="46">
        <v>76</v>
      </c>
      <c r="C24" s="47" t="s">
        <v>211</v>
      </c>
      <c r="D24" s="20">
        <v>0.97619999999999996</v>
      </c>
      <c r="E24" s="20">
        <v>0.96640000000000004</v>
      </c>
      <c r="ALR24" s="15"/>
      <c r="ALS24" s="15"/>
      <c r="ALT24" s="15"/>
      <c r="ALU24" s="15"/>
      <c r="ALV24" s="15"/>
      <c r="ALW24" s="15"/>
      <c r="ALX24" s="15"/>
    </row>
    <row r="25" spans="1:1012" s="14" customFormat="1" ht="36.75" customHeight="1" x14ac:dyDescent="0.25">
      <c r="A25" s="45" t="s">
        <v>215</v>
      </c>
      <c r="B25" s="46">
        <v>80</v>
      </c>
      <c r="C25" s="47" t="s">
        <v>211</v>
      </c>
      <c r="D25" s="20">
        <v>0.97619999999999996</v>
      </c>
      <c r="E25" s="20">
        <v>0.96640000000000004</v>
      </c>
      <c r="ALR25" s="15"/>
      <c r="ALS25" s="15"/>
      <c r="ALT25" s="15"/>
      <c r="ALU25" s="15"/>
      <c r="ALV25" s="15"/>
      <c r="ALW25" s="15"/>
      <c r="ALX25" s="15"/>
    </row>
    <row r="26" spans="1:1012" s="14" customFormat="1" ht="36.75" customHeight="1" x14ac:dyDescent="0.25">
      <c r="A26" s="45" t="s">
        <v>203</v>
      </c>
      <c r="B26" s="46" t="s">
        <v>216</v>
      </c>
      <c r="C26" s="47" t="s">
        <v>211</v>
      </c>
      <c r="D26" s="20">
        <v>0.97619999999999996</v>
      </c>
      <c r="E26" s="20">
        <v>0.96640000000000004</v>
      </c>
    </row>
    <row r="27" spans="1:1012" s="14" customFormat="1" ht="36.75" customHeight="1" x14ac:dyDescent="0.25">
      <c r="A27" s="45" t="s">
        <v>215</v>
      </c>
      <c r="B27" s="46">
        <v>73</v>
      </c>
      <c r="C27" s="47" t="s">
        <v>211</v>
      </c>
      <c r="D27" s="20">
        <v>0.98640000000000005</v>
      </c>
      <c r="E27" s="20">
        <v>0.96640000000000004</v>
      </c>
      <c r="ALR27" s="15"/>
      <c r="ALS27" s="15"/>
      <c r="ALT27" s="15"/>
      <c r="ALU27" s="15"/>
      <c r="ALV27" s="15"/>
      <c r="ALW27" s="15"/>
      <c r="ALX27" s="15"/>
    </row>
    <row r="28" spans="1:1012" s="14" customFormat="1" ht="36.75" customHeight="1" x14ac:dyDescent="0.25">
      <c r="A28" s="45" t="s">
        <v>215</v>
      </c>
      <c r="B28" s="46">
        <v>75</v>
      </c>
      <c r="C28" s="47" t="s">
        <v>211</v>
      </c>
      <c r="D28" s="20">
        <v>0.97619999999999996</v>
      </c>
      <c r="E28" s="20">
        <v>0.96640000000000004</v>
      </c>
    </row>
    <row r="29" spans="1:1012" s="14" customFormat="1" ht="36.75" customHeight="1" x14ac:dyDescent="0.25">
      <c r="A29" s="45" t="s">
        <v>215</v>
      </c>
      <c r="B29" s="46">
        <v>77</v>
      </c>
      <c r="C29" s="47" t="s">
        <v>211</v>
      </c>
      <c r="D29" s="20">
        <v>0.97619999999999996</v>
      </c>
      <c r="E29" s="20">
        <v>0.96640000000000004</v>
      </c>
      <c r="ALR29" s="15"/>
      <c r="ALS29" s="15"/>
      <c r="ALT29" s="15"/>
      <c r="ALU29" s="15"/>
      <c r="ALV29" s="15"/>
      <c r="ALW29" s="15"/>
      <c r="ALX29" s="15"/>
    </row>
    <row r="30" spans="1:1012" s="14" customFormat="1" ht="36.75" customHeight="1" x14ac:dyDescent="0.25">
      <c r="A30" s="48" t="s">
        <v>217</v>
      </c>
      <c r="B30" s="46">
        <v>1</v>
      </c>
      <c r="C30" s="47" t="s">
        <v>211</v>
      </c>
      <c r="D30" s="20">
        <v>0.98640000000000005</v>
      </c>
      <c r="E30" s="20">
        <v>0.96640000000000004</v>
      </c>
      <c r="ALR30" s="15"/>
      <c r="ALS30" s="15"/>
      <c r="ALT30" s="15"/>
      <c r="ALU30" s="15"/>
      <c r="ALV30" s="15"/>
      <c r="ALW30" s="15"/>
      <c r="ALX30" s="15"/>
    </row>
    <row r="31" spans="1:1012" s="14" customFormat="1" ht="36.75" customHeight="1" x14ac:dyDescent="0.25">
      <c r="A31" s="48" t="s">
        <v>217</v>
      </c>
      <c r="B31" s="46" t="s">
        <v>218</v>
      </c>
      <c r="C31" s="47" t="s">
        <v>211</v>
      </c>
      <c r="D31" s="20">
        <v>0.97619999999999996</v>
      </c>
      <c r="E31" s="20">
        <v>0.96640000000000004</v>
      </c>
      <c r="ALR31" s="15"/>
      <c r="ALS31" s="15"/>
      <c r="ALT31" s="15"/>
      <c r="ALU31" s="15"/>
      <c r="ALV31" s="15"/>
      <c r="ALW31" s="15"/>
      <c r="ALX31" s="15"/>
    </row>
    <row r="32" spans="1:1012" s="14" customFormat="1" ht="36.75" customHeight="1" x14ac:dyDescent="0.25">
      <c r="A32" s="45" t="s">
        <v>219</v>
      </c>
      <c r="B32" s="46" t="s">
        <v>220</v>
      </c>
      <c r="C32" s="47" t="s">
        <v>211</v>
      </c>
      <c r="D32" s="20">
        <v>0.98640000000000005</v>
      </c>
      <c r="E32" s="20">
        <v>0.96640000000000004</v>
      </c>
      <c r="ALR32" s="15"/>
      <c r="ALS32" s="15"/>
      <c r="ALT32" s="15"/>
      <c r="ALU32" s="15"/>
      <c r="ALV32" s="15"/>
      <c r="ALW32" s="15"/>
      <c r="ALX32" s="15"/>
    </row>
    <row r="33" spans="1:1012" s="14" customFormat="1" ht="36.75" customHeight="1" x14ac:dyDescent="0.25">
      <c r="A33" s="45" t="s">
        <v>219</v>
      </c>
      <c r="B33" s="46">
        <v>36</v>
      </c>
      <c r="C33" s="47" t="s">
        <v>211</v>
      </c>
      <c r="D33" s="20">
        <v>0.97619999999999996</v>
      </c>
      <c r="E33" s="20">
        <v>0.96640000000000004</v>
      </c>
      <c r="ALR33" s="15"/>
      <c r="ALS33" s="15"/>
      <c r="ALT33" s="15"/>
      <c r="ALU33" s="15"/>
      <c r="ALV33" s="15"/>
      <c r="ALW33" s="15"/>
      <c r="ALX33" s="15"/>
    </row>
    <row r="34" spans="1:1012" s="14" customFormat="1" ht="36.75" customHeight="1" x14ac:dyDescent="0.25">
      <c r="A34" s="45" t="s">
        <v>221</v>
      </c>
      <c r="B34" s="46">
        <v>3</v>
      </c>
      <c r="C34" s="47" t="s">
        <v>211</v>
      </c>
      <c r="D34" s="20">
        <v>0.98640000000000005</v>
      </c>
      <c r="E34" s="20">
        <v>0.96640000000000004</v>
      </c>
      <c r="ALR34" s="15"/>
      <c r="ALS34" s="15"/>
      <c r="ALT34" s="15"/>
      <c r="ALU34" s="15"/>
      <c r="ALV34" s="15"/>
      <c r="ALW34" s="15"/>
      <c r="ALX34" s="15"/>
    </row>
    <row r="35" spans="1:1012" s="14" customFormat="1" ht="36.75" customHeight="1" x14ac:dyDescent="0.25">
      <c r="A35" s="45" t="s">
        <v>215</v>
      </c>
      <c r="B35" s="46">
        <v>58</v>
      </c>
      <c r="C35" s="47" t="s">
        <v>211</v>
      </c>
      <c r="D35" s="20">
        <v>0.98640000000000005</v>
      </c>
      <c r="E35" s="20">
        <v>0.96640000000000004</v>
      </c>
      <c r="ALR35" s="15"/>
      <c r="ALS35" s="15"/>
      <c r="ALT35" s="15"/>
      <c r="ALU35" s="15"/>
      <c r="ALV35" s="15"/>
      <c r="ALW35" s="15"/>
      <c r="ALX35" s="15"/>
    </row>
    <row r="36" spans="1:1012" s="14" customFormat="1" ht="36.75" customHeight="1" x14ac:dyDescent="0.25">
      <c r="A36" s="45" t="s">
        <v>215</v>
      </c>
      <c r="B36" s="46">
        <v>60</v>
      </c>
      <c r="C36" s="47" t="s">
        <v>211</v>
      </c>
      <c r="D36" s="20">
        <v>0.98640000000000005</v>
      </c>
      <c r="E36" s="20">
        <v>0.96640000000000004</v>
      </c>
      <c r="ALR36" s="15"/>
      <c r="ALS36" s="15"/>
      <c r="ALT36" s="15"/>
      <c r="ALU36" s="15"/>
      <c r="ALV36" s="15"/>
      <c r="ALW36" s="15"/>
      <c r="ALX36" s="15"/>
    </row>
    <row r="37" spans="1:1012" s="14" customFormat="1" ht="36.75" customHeight="1" x14ac:dyDescent="0.25">
      <c r="A37" s="45" t="s">
        <v>215</v>
      </c>
      <c r="B37" s="46">
        <v>66</v>
      </c>
      <c r="C37" s="47" t="s">
        <v>211</v>
      </c>
      <c r="D37" s="20">
        <v>0.98640000000000005</v>
      </c>
      <c r="E37" s="20">
        <v>0.96640000000000004</v>
      </c>
      <c r="ALR37" s="15"/>
      <c r="ALS37" s="15"/>
      <c r="ALT37" s="15"/>
      <c r="ALU37" s="15"/>
      <c r="ALV37" s="15"/>
      <c r="ALW37" s="15"/>
      <c r="ALX37" s="15"/>
    </row>
    <row r="38" spans="1:1012" s="14" customFormat="1" ht="36.75" customHeight="1" x14ac:dyDescent="0.25">
      <c r="A38" s="45" t="s">
        <v>222</v>
      </c>
      <c r="B38" s="46">
        <v>64</v>
      </c>
      <c r="C38" s="47" t="s">
        <v>211</v>
      </c>
      <c r="D38" s="49">
        <v>0.98640000000000005</v>
      </c>
      <c r="E38" s="20">
        <v>0.96640000000000004</v>
      </c>
      <c r="ALR38" s="15"/>
      <c r="ALS38" s="15"/>
      <c r="ALT38" s="15"/>
      <c r="ALU38" s="15"/>
      <c r="ALV38" s="15"/>
      <c r="ALW38" s="15"/>
      <c r="ALX38" s="15"/>
    </row>
    <row r="39" spans="1:1012" s="14" customFormat="1" ht="36.75" customHeight="1" x14ac:dyDescent="0.25">
      <c r="A39" s="45" t="s">
        <v>222</v>
      </c>
      <c r="B39" s="46">
        <v>66</v>
      </c>
      <c r="C39" s="47" t="s">
        <v>211</v>
      </c>
      <c r="D39" s="49">
        <v>0.98640000000000005</v>
      </c>
      <c r="E39" s="20">
        <v>0.96640000000000004</v>
      </c>
      <c r="ALR39" s="15"/>
      <c r="ALS39" s="15"/>
      <c r="ALT39" s="15"/>
      <c r="ALU39" s="15"/>
      <c r="ALV39" s="15"/>
      <c r="ALW39" s="15"/>
      <c r="ALX39" s="15"/>
    </row>
    <row r="40" spans="1:1012" s="14" customFormat="1" ht="36.75" customHeight="1" x14ac:dyDescent="0.25">
      <c r="A40" s="45" t="s">
        <v>222</v>
      </c>
      <c r="B40" s="46">
        <v>68</v>
      </c>
      <c r="C40" s="47" t="s">
        <v>211</v>
      </c>
      <c r="D40" s="49">
        <v>0.98640000000000005</v>
      </c>
      <c r="E40" s="20">
        <v>0.96640000000000004</v>
      </c>
      <c r="ALR40" s="15"/>
      <c r="ALS40" s="15"/>
      <c r="ALT40" s="15"/>
      <c r="ALU40" s="15"/>
      <c r="ALV40" s="15"/>
      <c r="ALW40" s="15"/>
      <c r="ALX40" s="15"/>
    </row>
    <row r="41" spans="1:1012" s="14" customFormat="1" ht="36.75" customHeight="1" x14ac:dyDescent="0.25">
      <c r="A41" s="45" t="s">
        <v>222</v>
      </c>
      <c r="B41" s="46">
        <v>70</v>
      </c>
      <c r="C41" s="47" t="s">
        <v>211</v>
      </c>
      <c r="D41" s="49">
        <v>0.96940000000000004</v>
      </c>
      <c r="E41" s="20">
        <v>0.96640000000000004</v>
      </c>
      <c r="ALR41" s="15"/>
      <c r="ALS41" s="15"/>
      <c r="ALT41" s="15"/>
      <c r="ALU41" s="15"/>
      <c r="ALV41" s="15"/>
      <c r="ALW41" s="15"/>
      <c r="ALX41" s="15"/>
    </row>
    <row r="42" spans="1:1012" s="14" customFormat="1" ht="36.75" customHeight="1" x14ac:dyDescent="0.25">
      <c r="A42" s="45" t="s">
        <v>223</v>
      </c>
      <c r="B42" s="46">
        <v>10</v>
      </c>
      <c r="C42" s="47" t="s">
        <v>211</v>
      </c>
      <c r="D42" s="20">
        <v>0.97960000000000003</v>
      </c>
      <c r="E42" s="20">
        <v>0.96640000000000004</v>
      </c>
      <c r="ALR42" s="15"/>
      <c r="ALS42" s="15"/>
      <c r="ALT42" s="15"/>
      <c r="ALU42" s="15"/>
      <c r="ALV42" s="15"/>
      <c r="ALW42" s="15"/>
      <c r="ALX42" s="15"/>
    </row>
    <row r="43" spans="1:1012" s="16" customFormat="1" ht="36.75" customHeight="1" x14ac:dyDescent="0.25">
      <c r="A43" s="41" t="s">
        <v>223</v>
      </c>
      <c r="B43" s="42" t="s">
        <v>224</v>
      </c>
      <c r="C43" s="50" t="s">
        <v>211</v>
      </c>
      <c r="D43" s="49">
        <v>0.98640000000000005</v>
      </c>
      <c r="E43" s="20">
        <v>0.96640000000000004</v>
      </c>
      <c r="ALR43" s="17"/>
      <c r="ALS43" s="17"/>
      <c r="ALT43" s="17"/>
      <c r="ALU43" s="17"/>
      <c r="ALV43" s="17"/>
      <c r="ALW43" s="17"/>
      <c r="ALX43" s="17"/>
    </row>
    <row r="44" spans="1:1012" s="14" customFormat="1" ht="36.75" customHeight="1" x14ac:dyDescent="0.25">
      <c r="A44" s="45" t="s">
        <v>223</v>
      </c>
      <c r="B44" s="46">
        <v>12</v>
      </c>
      <c r="C44" s="47" t="s">
        <v>211</v>
      </c>
      <c r="D44" s="49">
        <v>0.98640000000000005</v>
      </c>
      <c r="E44" s="20">
        <v>0.96640000000000004</v>
      </c>
      <c r="ALR44" s="15"/>
      <c r="ALS44" s="15"/>
      <c r="ALT44" s="15"/>
      <c r="ALU44" s="15"/>
      <c r="ALV44" s="15"/>
      <c r="ALW44" s="15"/>
      <c r="ALX44" s="15"/>
    </row>
    <row r="45" spans="1:1012" s="14" customFormat="1" ht="36.75" customHeight="1" x14ac:dyDescent="0.25">
      <c r="A45" s="45" t="s">
        <v>223</v>
      </c>
      <c r="B45" s="46" t="s">
        <v>225</v>
      </c>
      <c r="C45" s="47" t="s">
        <v>211</v>
      </c>
      <c r="D45" s="49">
        <v>0.98640000000000005</v>
      </c>
      <c r="E45" s="20">
        <v>0.96640000000000004</v>
      </c>
      <c r="ALR45" s="15"/>
      <c r="ALS45" s="15"/>
      <c r="ALT45" s="15"/>
      <c r="ALU45" s="15"/>
      <c r="ALV45" s="15"/>
      <c r="ALW45" s="15"/>
      <c r="ALX45" s="15"/>
    </row>
    <row r="46" spans="1:1012" s="14" customFormat="1" ht="36.75" customHeight="1" x14ac:dyDescent="0.25">
      <c r="A46" s="45" t="s">
        <v>223</v>
      </c>
      <c r="B46" s="46">
        <v>14</v>
      </c>
      <c r="C46" s="47" t="s">
        <v>211</v>
      </c>
      <c r="D46" s="49">
        <v>0.98640000000000005</v>
      </c>
      <c r="E46" s="20">
        <v>0.96640000000000004</v>
      </c>
      <c r="ALR46" s="15"/>
      <c r="ALS46" s="15"/>
      <c r="ALT46" s="15"/>
      <c r="ALU46" s="15"/>
      <c r="ALV46" s="15"/>
      <c r="ALW46" s="15"/>
      <c r="ALX46" s="15"/>
    </row>
    <row r="47" spans="1:1012" s="14" customFormat="1" ht="36.75" customHeight="1" x14ac:dyDescent="0.25">
      <c r="A47" s="45" t="s">
        <v>223</v>
      </c>
      <c r="B47" s="46" t="s">
        <v>226</v>
      </c>
      <c r="C47" s="47" t="s">
        <v>211</v>
      </c>
      <c r="D47" s="49">
        <v>0.98640000000000005</v>
      </c>
      <c r="E47" s="20">
        <v>0.96640000000000004</v>
      </c>
      <c r="ALR47" s="15"/>
      <c r="ALS47" s="15"/>
      <c r="ALT47" s="15"/>
      <c r="ALU47" s="15"/>
      <c r="ALV47" s="15"/>
      <c r="ALW47" s="15"/>
      <c r="ALX47" s="15"/>
    </row>
    <row r="48" spans="1:1012" s="14" customFormat="1" ht="36.75" customHeight="1" x14ac:dyDescent="0.25">
      <c r="A48" s="45" t="s">
        <v>223</v>
      </c>
      <c r="B48" s="46" t="s">
        <v>227</v>
      </c>
      <c r="C48" s="47" t="s">
        <v>211</v>
      </c>
      <c r="D48" s="49">
        <v>0.98640000000000005</v>
      </c>
      <c r="E48" s="20">
        <v>0.96640000000000004</v>
      </c>
      <c r="ALR48" s="15"/>
      <c r="ALS48" s="15"/>
      <c r="ALT48" s="15"/>
      <c r="ALU48" s="15"/>
      <c r="ALV48" s="15"/>
      <c r="ALW48" s="15"/>
      <c r="ALX48" s="15"/>
    </row>
    <row r="49" spans="1:1012" s="14" customFormat="1" ht="36.75" customHeight="1" x14ac:dyDescent="0.25">
      <c r="A49" s="45" t="s">
        <v>215</v>
      </c>
      <c r="B49" s="46">
        <v>51</v>
      </c>
      <c r="C49" s="47" t="s">
        <v>211</v>
      </c>
      <c r="D49" s="20">
        <v>0.97619999999999996</v>
      </c>
      <c r="E49" s="20">
        <v>0.96640000000000004</v>
      </c>
      <c r="ALR49" s="15"/>
      <c r="ALS49" s="15"/>
      <c r="ALT49" s="15"/>
      <c r="ALU49" s="15"/>
      <c r="ALV49" s="15"/>
      <c r="ALW49" s="15"/>
      <c r="ALX49" s="15"/>
    </row>
    <row r="50" spans="1:1012" s="14" customFormat="1" ht="36.75" customHeight="1" x14ac:dyDescent="0.25">
      <c r="A50" s="45" t="s">
        <v>215</v>
      </c>
      <c r="B50" s="46">
        <v>49</v>
      </c>
      <c r="C50" s="47" t="s">
        <v>211</v>
      </c>
      <c r="D50" s="20">
        <v>0.97619999999999996</v>
      </c>
      <c r="E50" s="20">
        <v>0.96640000000000004</v>
      </c>
      <c r="ALR50" s="15"/>
      <c r="ALS50" s="15"/>
      <c r="ALT50" s="15"/>
      <c r="ALU50" s="15"/>
      <c r="ALV50" s="15"/>
      <c r="ALW50" s="15"/>
      <c r="ALX50" s="15"/>
    </row>
    <row r="51" spans="1:1012" s="14" customFormat="1" ht="36.75" customHeight="1" x14ac:dyDescent="0.25">
      <c r="A51" s="45" t="s">
        <v>215</v>
      </c>
      <c r="B51" s="46">
        <v>47</v>
      </c>
      <c r="C51" s="47" t="s">
        <v>211</v>
      </c>
      <c r="D51" s="20">
        <v>0.97619999999999996</v>
      </c>
      <c r="E51" s="20">
        <v>0.96640000000000004</v>
      </c>
      <c r="ALR51" s="15"/>
      <c r="ALS51" s="15"/>
      <c r="ALT51" s="15"/>
      <c r="ALU51" s="15"/>
      <c r="ALV51" s="15"/>
      <c r="ALW51" s="15"/>
      <c r="ALX51" s="15"/>
    </row>
    <row r="52" spans="1:1012" s="14" customFormat="1" ht="36.75" customHeight="1" x14ac:dyDescent="0.25">
      <c r="A52" s="45" t="s">
        <v>215</v>
      </c>
      <c r="B52" s="46" t="s">
        <v>228</v>
      </c>
      <c r="C52" s="47" t="s">
        <v>211</v>
      </c>
      <c r="D52" s="20">
        <v>0.97619999999999996</v>
      </c>
      <c r="E52" s="20">
        <v>0.96640000000000004</v>
      </c>
      <c r="ALR52" s="15"/>
      <c r="ALS52" s="15"/>
      <c r="ALT52" s="15"/>
      <c r="ALU52" s="15"/>
      <c r="ALV52" s="15"/>
      <c r="ALW52" s="15"/>
      <c r="ALX52" s="15"/>
    </row>
    <row r="53" spans="1:1012" s="14" customFormat="1" ht="36.75" customHeight="1" x14ac:dyDescent="0.25">
      <c r="A53" s="45" t="s">
        <v>215</v>
      </c>
      <c r="B53" s="46">
        <v>45</v>
      </c>
      <c r="C53" s="47" t="s">
        <v>211</v>
      </c>
      <c r="D53" s="20">
        <v>0.98640000000000005</v>
      </c>
      <c r="E53" s="20">
        <v>0.96640000000000004</v>
      </c>
      <c r="ALR53" s="15"/>
      <c r="ALS53" s="15"/>
      <c r="ALT53" s="15"/>
      <c r="ALU53" s="15"/>
      <c r="ALV53" s="15"/>
      <c r="ALW53" s="15"/>
      <c r="ALX53" s="15"/>
    </row>
    <row r="54" spans="1:1012" s="14" customFormat="1" ht="36.75" customHeight="1" x14ac:dyDescent="0.25">
      <c r="A54" s="45" t="s">
        <v>215</v>
      </c>
      <c r="B54" s="46" t="s">
        <v>229</v>
      </c>
      <c r="C54" s="47" t="s">
        <v>211</v>
      </c>
      <c r="D54" s="20">
        <v>0.98640000000000005</v>
      </c>
      <c r="E54" s="20">
        <v>0.96640000000000004</v>
      </c>
      <c r="ALR54" s="15"/>
      <c r="ALS54" s="15"/>
      <c r="ALT54" s="15"/>
      <c r="ALU54" s="15"/>
      <c r="ALV54" s="15"/>
      <c r="ALW54" s="15"/>
      <c r="ALX54" s="15"/>
    </row>
    <row r="55" spans="1:1012" s="16" customFormat="1" ht="36.75" customHeight="1" x14ac:dyDescent="0.25">
      <c r="A55" s="41" t="s">
        <v>230</v>
      </c>
      <c r="B55" s="42">
        <v>13</v>
      </c>
      <c r="C55" s="50" t="s">
        <v>211</v>
      </c>
      <c r="D55" s="49">
        <v>0.98640000000000005</v>
      </c>
      <c r="E55" s="20">
        <v>0.96640000000000004</v>
      </c>
      <c r="ALR55" s="17"/>
      <c r="ALS55" s="17"/>
      <c r="ALT55" s="17"/>
      <c r="ALU55" s="17"/>
      <c r="ALV55" s="17"/>
      <c r="ALW55" s="17"/>
      <c r="ALX55" s="17"/>
    </row>
    <row r="56" spans="1:1012" s="16" customFormat="1" ht="36.75" customHeight="1" x14ac:dyDescent="0.25">
      <c r="A56" s="41" t="s">
        <v>230</v>
      </c>
      <c r="B56" s="42" t="s">
        <v>231</v>
      </c>
      <c r="C56" s="50" t="s">
        <v>211</v>
      </c>
      <c r="D56" s="49">
        <v>0.96940000000000004</v>
      </c>
      <c r="E56" s="20">
        <v>0.96640000000000004</v>
      </c>
      <c r="ALR56" s="17"/>
      <c r="ALS56" s="17"/>
      <c r="ALT56" s="17"/>
      <c r="ALU56" s="17"/>
      <c r="ALV56" s="17"/>
      <c r="ALW56" s="17"/>
      <c r="ALX56" s="17"/>
    </row>
    <row r="57" spans="1:1012" s="14" customFormat="1" ht="36.75" customHeight="1" x14ac:dyDescent="0.25">
      <c r="A57" s="45" t="s">
        <v>230</v>
      </c>
      <c r="B57" s="46">
        <v>15</v>
      </c>
      <c r="C57" s="47" t="s">
        <v>211</v>
      </c>
      <c r="D57" s="20">
        <v>0.97619999999999996</v>
      </c>
      <c r="E57" s="20">
        <v>0.96640000000000004</v>
      </c>
      <c r="ALR57" s="15"/>
      <c r="ALS57" s="15"/>
      <c r="ALT57" s="15"/>
      <c r="ALU57" s="15"/>
      <c r="ALV57" s="15"/>
      <c r="ALW57" s="15"/>
      <c r="ALX57" s="15"/>
    </row>
    <row r="58" spans="1:1012" s="16" customFormat="1" ht="36.75" customHeight="1" x14ac:dyDescent="0.25">
      <c r="A58" s="41" t="s">
        <v>230</v>
      </c>
      <c r="B58" s="42" t="s">
        <v>214</v>
      </c>
      <c r="C58" s="50" t="s">
        <v>211</v>
      </c>
      <c r="D58" s="49">
        <v>0.96940000000000004</v>
      </c>
      <c r="E58" s="20">
        <v>0.96640000000000004</v>
      </c>
      <c r="ALR58" s="17"/>
      <c r="ALS58" s="17"/>
      <c r="ALT58" s="17"/>
      <c r="ALU58" s="17"/>
      <c r="ALV58" s="17"/>
      <c r="ALW58" s="17"/>
      <c r="ALX58" s="17"/>
    </row>
    <row r="59" spans="1:1012" s="16" customFormat="1" ht="36.75" customHeight="1" x14ac:dyDescent="0.25">
      <c r="A59" s="41" t="s">
        <v>232</v>
      </c>
      <c r="B59" s="42">
        <v>17</v>
      </c>
      <c r="C59" s="50" t="s">
        <v>211</v>
      </c>
      <c r="D59" s="49">
        <v>0.98640000000000005</v>
      </c>
      <c r="E59" s="20">
        <v>0.96640000000000004</v>
      </c>
      <c r="ALR59" s="17"/>
      <c r="ALS59" s="17"/>
      <c r="ALT59" s="17"/>
      <c r="ALU59" s="17"/>
      <c r="ALV59" s="17"/>
      <c r="ALW59" s="17"/>
      <c r="ALX59" s="17"/>
    </row>
    <row r="60" spans="1:1012" s="16" customFormat="1" ht="36.75" customHeight="1" x14ac:dyDescent="0.25">
      <c r="A60" s="41" t="s">
        <v>230</v>
      </c>
      <c r="B60" s="42">
        <v>19</v>
      </c>
      <c r="C60" s="50" t="s">
        <v>211</v>
      </c>
      <c r="D60" s="49">
        <v>0.98640000000000005</v>
      </c>
      <c r="E60" s="20">
        <v>0.96640000000000004</v>
      </c>
      <c r="ALR60" s="17"/>
      <c r="ALS60" s="17"/>
      <c r="ALT60" s="17"/>
      <c r="ALU60" s="17"/>
      <c r="ALV60" s="17"/>
      <c r="ALW60" s="17"/>
      <c r="ALX60" s="17"/>
    </row>
    <row r="61" spans="1:1012" s="14" customFormat="1" ht="36.75" customHeight="1" x14ac:dyDescent="0.25">
      <c r="A61" s="45" t="s">
        <v>222</v>
      </c>
      <c r="B61" s="46">
        <v>76</v>
      </c>
      <c r="C61" s="47" t="s">
        <v>211</v>
      </c>
      <c r="D61" s="49">
        <v>0.98640000000000005</v>
      </c>
      <c r="E61" s="20">
        <v>0.96640000000000004</v>
      </c>
      <c r="ALR61" s="15"/>
      <c r="ALS61" s="15"/>
      <c r="ALT61" s="15"/>
      <c r="ALU61" s="15"/>
      <c r="ALV61" s="15"/>
      <c r="ALW61" s="15"/>
      <c r="ALX61" s="15"/>
    </row>
    <row r="62" spans="1:1012" s="14" customFormat="1" ht="36.75" customHeight="1" x14ac:dyDescent="0.25">
      <c r="A62" s="45" t="s">
        <v>222</v>
      </c>
      <c r="B62" s="46">
        <v>78</v>
      </c>
      <c r="C62" s="47" t="s">
        <v>211</v>
      </c>
      <c r="D62" s="20">
        <v>0.97619999999999996</v>
      </c>
      <c r="E62" s="20">
        <v>0.96640000000000004</v>
      </c>
      <c r="ALR62" s="15"/>
      <c r="ALS62" s="15"/>
      <c r="ALT62" s="15"/>
      <c r="ALU62" s="15"/>
      <c r="ALV62" s="15"/>
      <c r="ALW62" s="15"/>
      <c r="ALX62" s="15"/>
    </row>
    <row r="63" spans="1:1012" s="14" customFormat="1" ht="36.75" customHeight="1" x14ac:dyDescent="0.25">
      <c r="A63" s="45" t="s">
        <v>222</v>
      </c>
      <c r="B63" s="46">
        <v>80</v>
      </c>
      <c r="C63" s="47" t="s">
        <v>211</v>
      </c>
      <c r="D63" s="20">
        <v>0.97619999999999996</v>
      </c>
      <c r="E63" s="20">
        <v>0.96640000000000004</v>
      </c>
      <c r="ALR63" s="15"/>
      <c r="ALS63" s="15"/>
      <c r="ALT63" s="15"/>
      <c r="ALU63" s="15"/>
      <c r="ALV63" s="15"/>
      <c r="ALW63" s="15"/>
      <c r="ALX63" s="15"/>
    </row>
    <row r="64" spans="1:1012" s="14" customFormat="1" ht="36.75" customHeight="1" x14ac:dyDescent="0.25">
      <c r="A64" s="45" t="s">
        <v>223</v>
      </c>
      <c r="B64" s="51" t="s">
        <v>233</v>
      </c>
      <c r="C64" s="47" t="s">
        <v>211</v>
      </c>
      <c r="D64" s="20">
        <v>0.97619999999999996</v>
      </c>
      <c r="E64" s="20">
        <v>0.96640000000000004</v>
      </c>
      <c r="ALR64" s="15"/>
      <c r="ALS64" s="15"/>
      <c r="ALT64" s="15"/>
      <c r="ALU64" s="15"/>
      <c r="ALV64" s="15"/>
      <c r="ALW64" s="15"/>
      <c r="ALX64" s="15"/>
    </row>
    <row r="65" spans="1:1012" s="14" customFormat="1" ht="36.75" customHeight="1" x14ac:dyDescent="0.25">
      <c r="A65" s="45" t="s">
        <v>223</v>
      </c>
      <c r="B65" s="46">
        <v>3</v>
      </c>
      <c r="C65" s="47" t="s">
        <v>211</v>
      </c>
      <c r="D65" s="20">
        <v>0.97619999999999996</v>
      </c>
      <c r="E65" s="20">
        <v>0.96640000000000004</v>
      </c>
      <c r="ALR65" s="15"/>
      <c r="ALS65" s="15"/>
      <c r="ALT65" s="15"/>
      <c r="ALU65" s="15"/>
      <c r="ALV65" s="15"/>
      <c r="ALW65" s="15"/>
      <c r="ALX65" s="15"/>
    </row>
    <row r="66" spans="1:1012" s="14" customFormat="1" ht="36.75" customHeight="1" x14ac:dyDescent="0.25">
      <c r="A66" s="45" t="s">
        <v>223</v>
      </c>
      <c r="B66" s="47" t="s">
        <v>234</v>
      </c>
      <c r="C66" s="47" t="s">
        <v>211</v>
      </c>
      <c r="D66" s="20">
        <v>0.97619999999999996</v>
      </c>
      <c r="E66" s="20">
        <v>0.96640000000000004</v>
      </c>
      <c r="ALR66" s="15"/>
      <c r="ALS66" s="15"/>
      <c r="ALT66" s="15"/>
      <c r="ALU66" s="15"/>
      <c r="ALV66" s="15"/>
      <c r="ALW66" s="15"/>
      <c r="ALX66" s="15"/>
    </row>
    <row r="67" spans="1:1012" s="14" customFormat="1" ht="36.75" customHeight="1" x14ac:dyDescent="0.25">
      <c r="A67" s="45" t="s">
        <v>215</v>
      </c>
      <c r="B67" s="46">
        <v>57</v>
      </c>
      <c r="C67" s="47" t="s">
        <v>211</v>
      </c>
      <c r="D67" s="20">
        <v>0.97619999999999996</v>
      </c>
      <c r="E67" s="20">
        <v>0.96640000000000004</v>
      </c>
      <c r="ALR67" s="15"/>
      <c r="ALS67" s="15"/>
      <c r="ALT67" s="15"/>
      <c r="ALU67" s="15"/>
      <c r="ALV67" s="15"/>
      <c r="ALW67" s="15"/>
      <c r="ALX67" s="15"/>
    </row>
    <row r="68" spans="1:1012" s="14" customFormat="1" ht="36.75" customHeight="1" x14ac:dyDescent="0.25">
      <c r="A68" s="45" t="s">
        <v>215</v>
      </c>
      <c r="B68" s="46">
        <v>59</v>
      </c>
      <c r="C68" s="47" t="s">
        <v>211</v>
      </c>
      <c r="D68" s="20">
        <v>0.97619999999999996</v>
      </c>
      <c r="E68" s="20">
        <v>0.96640000000000004</v>
      </c>
      <c r="ALR68" s="15"/>
      <c r="ALS68" s="15"/>
      <c r="ALT68" s="15"/>
      <c r="ALU68" s="15"/>
      <c r="ALV68" s="15"/>
      <c r="ALW68" s="15"/>
      <c r="ALX68" s="15"/>
    </row>
    <row r="69" spans="1:1012" s="14" customFormat="1" ht="36.75" customHeight="1" x14ac:dyDescent="0.25">
      <c r="A69" s="45" t="s">
        <v>215</v>
      </c>
      <c r="B69" s="46">
        <v>61</v>
      </c>
      <c r="C69" s="47" t="s">
        <v>211</v>
      </c>
      <c r="D69" s="20">
        <v>0.98640000000000005</v>
      </c>
      <c r="E69" s="20">
        <v>0.96640000000000004</v>
      </c>
      <c r="ALR69" s="15"/>
      <c r="ALS69" s="15"/>
      <c r="ALT69" s="15"/>
      <c r="ALU69" s="15"/>
      <c r="ALV69" s="15"/>
      <c r="ALW69" s="15"/>
      <c r="ALX69" s="15"/>
    </row>
    <row r="70" spans="1:1012" s="14" customFormat="1" ht="36.75" customHeight="1" x14ac:dyDescent="0.25">
      <c r="A70" s="45" t="s">
        <v>215</v>
      </c>
      <c r="B70" s="46">
        <v>63</v>
      </c>
      <c r="C70" s="47" t="s">
        <v>211</v>
      </c>
      <c r="D70" s="20">
        <v>0.97619999999999996</v>
      </c>
      <c r="E70" s="20">
        <v>0.96640000000000004</v>
      </c>
      <c r="ALR70" s="15"/>
      <c r="ALS70" s="15"/>
      <c r="ALT70" s="15"/>
      <c r="ALU70" s="15"/>
      <c r="ALV70" s="15"/>
      <c r="ALW70" s="15"/>
      <c r="ALX70" s="15"/>
    </row>
    <row r="71" spans="1:1012" s="14" customFormat="1" ht="36.75" customHeight="1" x14ac:dyDescent="0.25">
      <c r="A71" s="45" t="s">
        <v>215</v>
      </c>
      <c r="B71" s="46">
        <v>65</v>
      </c>
      <c r="C71" s="47" t="s">
        <v>211</v>
      </c>
      <c r="D71" s="20">
        <v>0.98640000000000005</v>
      </c>
      <c r="E71" s="20">
        <v>0.96640000000000004</v>
      </c>
      <c r="ALR71" s="15"/>
      <c r="ALS71" s="15"/>
      <c r="ALT71" s="15"/>
      <c r="ALU71" s="15"/>
      <c r="ALV71" s="15"/>
      <c r="ALW71" s="15"/>
      <c r="ALX71" s="15"/>
    </row>
    <row r="72" spans="1:1012" s="14" customFormat="1" ht="36.75" customHeight="1" x14ac:dyDescent="0.25">
      <c r="A72" s="45" t="s">
        <v>215</v>
      </c>
      <c r="B72" s="46" t="s">
        <v>235</v>
      </c>
      <c r="C72" s="47" t="s">
        <v>211</v>
      </c>
      <c r="D72" s="20">
        <v>0.97619999999999996</v>
      </c>
      <c r="E72" s="20">
        <v>0.96640000000000004</v>
      </c>
      <c r="ALR72" s="15"/>
      <c r="ALS72" s="15"/>
      <c r="ALT72" s="15"/>
      <c r="ALU72" s="15"/>
      <c r="ALV72" s="15"/>
      <c r="ALW72" s="15"/>
      <c r="ALX72" s="15"/>
    </row>
    <row r="73" spans="1:1012" s="14" customFormat="1" ht="36.75" customHeight="1" x14ac:dyDescent="0.25">
      <c r="A73" s="45" t="s">
        <v>215</v>
      </c>
      <c r="B73" s="46">
        <v>67</v>
      </c>
      <c r="C73" s="47" t="s">
        <v>211</v>
      </c>
      <c r="D73" s="20">
        <v>0.97619999999999996</v>
      </c>
      <c r="E73" s="20">
        <v>0.96640000000000004</v>
      </c>
      <c r="ALR73" s="15"/>
      <c r="ALS73" s="15"/>
      <c r="ALT73" s="15"/>
      <c r="ALU73" s="15"/>
      <c r="ALV73" s="15"/>
      <c r="ALW73" s="15"/>
      <c r="ALX73" s="15"/>
    </row>
    <row r="74" spans="1:1012" s="14" customFormat="1" ht="36.75" customHeight="1" x14ac:dyDescent="0.25">
      <c r="A74" s="45" t="s">
        <v>215</v>
      </c>
      <c r="B74" s="46">
        <v>69</v>
      </c>
      <c r="C74" s="47" t="s">
        <v>211</v>
      </c>
      <c r="D74" s="20">
        <v>0.97619999999999996</v>
      </c>
      <c r="E74" s="20">
        <v>0.96640000000000004</v>
      </c>
      <c r="ALR74" s="15"/>
      <c r="ALS74" s="15"/>
      <c r="ALT74" s="15"/>
      <c r="ALU74" s="15"/>
      <c r="ALV74" s="15"/>
      <c r="ALW74" s="15"/>
      <c r="ALX74" s="15"/>
    </row>
    <row r="75" spans="1:1012" s="14" customFormat="1" ht="36.75" customHeight="1" x14ac:dyDescent="0.25">
      <c r="A75" s="45" t="s">
        <v>236</v>
      </c>
      <c r="B75" s="46">
        <v>4</v>
      </c>
      <c r="C75" s="47" t="s">
        <v>211</v>
      </c>
      <c r="D75" s="20">
        <v>0.97619999999999996</v>
      </c>
      <c r="E75" s="20">
        <v>0.96640000000000004</v>
      </c>
      <c r="ALR75" s="15"/>
      <c r="ALS75" s="15"/>
      <c r="ALT75" s="15"/>
      <c r="ALU75" s="15"/>
      <c r="ALV75" s="15"/>
      <c r="ALW75" s="15"/>
      <c r="ALX75" s="15"/>
    </row>
    <row r="76" spans="1:1012" s="16" customFormat="1" ht="36.75" customHeight="1" x14ac:dyDescent="0.25">
      <c r="A76" s="41" t="s">
        <v>222</v>
      </c>
      <c r="B76" s="42">
        <v>56</v>
      </c>
      <c r="C76" s="50" t="s">
        <v>211</v>
      </c>
      <c r="D76" s="49">
        <v>0.96940000000000004</v>
      </c>
      <c r="E76" s="20">
        <v>0.96640000000000004</v>
      </c>
      <c r="ALR76" s="17"/>
      <c r="ALS76" s="17"/>
      <c r="ALT76" s="17"/>
      <c r="ALU76" s="17"/>
      <c r="ALV76" s="17"/>
      <c r="ALW76" s="17"/>
      <c r="ALX76" s="17"/>
    </row>
    <row r="77" spans="1:1012" s="16" customFormat="1" ht="36.75" customHeight="1" x14ac:dyDescent="0.25">
      <c r="A77" s="41" t="s">
        <v>237</v>
      </c>
      <c r="B77" s="42">
        <v>12</v>
      </c>
      <c r="C77" s="50" t="s">
        <v>211</v>
      </c>
      <c r="D77" s="49">
        <v>0.96940000000000004</v>
      </c>
      <c r="E77" s="20">
        <v>0.96640000000000004</v>
      </c>
      <c r="ALR77" s="17"/>
      <c r="ALS77" s="17"/>
      <c r="ALT77" s="17"/>
      <c r="ALU77" s="17"/>
      <c r="ALV77" s="17"/>
      <c r="ALW77" s="17"/>
      <c r="ALX77" s="17"/>
    </row>
    <row r="78" spans="1:1012" s="14" customFormat="1" ht="36.75" customHeight="1" x14ac:dyDescent="0.25">
      <c r="A78" s="45" t="s">
        <v>237</v>
      </c>
      <c r="B78" s="46">
        <v>14</v>
      </c>
      <c r="C78" s="47" t="s">
        <v>211</v>
      </c>
      <c r="D78" s="20">
        <v>0.96260000000000001</v>
      </c>
      <c r="E78" s="20">
        <v>0.96640000000000004</v>
      </c>
      <c r="ALR78" s="15"/>
      <c r="ALS78" s="15"/>
      <c r="ALT78" s="15"/>
      <c r="ALU78" s="15"/>
      <c r="ALV78" s="15"/>
      <c r="ALW78" s="15"/>
      <c r="ALX78" s="15"/>
    </row>
    <row r="79" spans="1:1012" s="16" customFormat="1" ht="36.75" customHeight="1" x14ac:dyDescent="0.25">
      <c r="A79" s="41" t="s">
        <v>237</v>
      </c>
      <c r="B79" s="42">
        <v>18</v>
      </c>
      <c r="C79" s="50" t="s">
        <v>211</v>
      </c>
      <c r="D79" s="49">
        <v>0.96940000000000004</v>
      </c>
      <c r="E79" s="20">
        <v>0.96640000000000004</v>
      </c>
      <c r="ALR79" s="17"/>
      <c r="ALS79" s="17"/>
      <c r="ALT79" s="17"/>
      <c r="ALU79" s="17"/>
      <c r="ALV79" s="17"/>
      <c r="ALW79" s="17"/>
      <c r="ALX79" s="17"/>
    </row>
    <row r="80" spans="1:1012" s="14" customFormat="1" ht="36.75" customHeight="1" x14ac:dyDescent="0.25">
      <c r="A80" s="45" t="s">
        <v>230</v>
      </c>
      <c r="B80" s="46">
        <v>16</v>
      </c>
      <c r="C80" s="47" t="s">
        <v>211</v>
      </c>
      <c r="D80" s="20">
        <v>0.97619999999999996</v>
      </c>
      <c r="E80" s="20">
        <v>0.96640000000000004</v>
      </c>
      <c r="ALR80" s="15"/>
      <c r="ALS80" s="15"/>
      <c r="ALT80" s="15"/>
      <c r="ALU80" s="15"/>
      <c r="ALV80" s="15"/>
      <c r="ALW80" s="15"/>
      <c r="ALX80" s="15"/>
    </row>
    <row r="81" spans="1:1012" s="16" customFormat="1" ht="36.75" customHeight="1" x14ac:dyDescent="0.25">
      <c r="A81" s="41" t="s">
        <v>230</v>
      </c>
      <c r="B81" s="42">
        <v>18</v>
      </c>
      <c r="C81" s="50" t="s">
        <v>211</v>
      </c>
      <c r="D81" s="49">
        <v>0.98640000000000005</v>
      </c>
      <c r="E81" s="20">
        <v>0.96640000000000004</v>
      </c>
      <c r="ALR81" s="17"/>
      <c r="ALS81" s="17"/>
      <c r="ALT81" s="17"/>
      <c r="ALU81" s="17"/>
      <c r="ALV81" s="17"/>
      <c r="ALW81" s="17"/>
      <c r="ALX81" s="17"/>
    </row>
    <row r="82" spans="1:1012" s="14" customFormat="1" ht="36.75" customHeight="1" x14ac:dyDescent="0.25">
      <c r="A82" s="45" t="s">
        <v>215</v>
      </c>
      <c r="B82" s="46" t="s">
        <v>238</v>
      </c>
      <c r="C82" s="47" t="s">
        <v>211</v>
      </c>
      <c r="D82" s="20">
        <v>0.97960000000000003</v>
      </c>
      <c r="E82" s="20">
        <v>0.96640000000000004</v>
      </c>
      <c r="ALR82" s="15"/>
      <c r="ALS82" s="15"/>
      <c r="ALT82" s="15"/>
      <c r="ALU82" s="15"/>
      <c r="ALV82" s="15"/>
      <c r="ALW82" s="15"/>
      <c r="ALX82" s="15"/>
    </row>
    <row r="83" spans="1:1012" s="16" customFormat="1" ht="36.75" customHeight="1" x14ac:dyDescent="0.25">
      <c r="A83" s="41" t="s">
        <v>215</v>
      </c>
      <c r="B83" s="42">
        <v>39</v>
      </c>
      <c r="C83" s="50" t="s">
        <v>211</v>
      </c>
      <c r="D83" s="49">
        <v>0.98640000000000005</v>
      </c>
      <c r="E83" s="20">
        <v>0.96640000000000004</v>
      </c>
      <c r="ALR83" s="17"/>
      <c r="ALS83" s="17"/>
      <c r="ALT83" s="17"/>
      <c r="ALU83" s="17"/>
      <c r="ALV83" s="17"/>
      <c r="ALW83" s="17"/>
      <c r="ALX83" s="17"/>
    </row>
    <row r="84" spans="1:1012" s="14" customFormat="1" ht="36.75" customHeight="1" x14ac:dyDescent="0.25">
      <c r="A84" s="45" t="s">
        <v>215</v>
      </c>
      <c r="B84" s="46" t="s">
        <v>239</v>
      </c>
      <c r="C84" s="47" t="s">
        <v>211</v>
      </c>
      <c r="D84" s="49">
        <v>0.98640000000000005</v>
      </c>
      <c r="E84" s="20">
        <v>0.96640000000000004</v>
      </c>
      <c r="ALR84" s="15"/>
      <c r="ALS84" s="15"/>
      <c r="ALT84" s="15"/>
      <c r="ALU84" s="15"/>
      <c r="ALV84" s="15"/>
      <c r="ALW84" s="15"/>
      <c r="ALX84" s="15"/>
    </row>
    <row r="85" spans="1:1012" s="16" customFormat="1" ht="36.75" customHeight="1" x14ac:dyDescent="0.25">
      <c r="A85" s="41" t="s">
        <v>215</v>
      </c>
      <c r="B85" s="42">
        <v>42</v>
      </c>
      <c r="C85" s="50" t="s">
        <v>211</v>
      </c>
      <c r="D85" s="49">
        <v>0.97699999999999998</v>
      </c>
      <c r="E85" s="20">
        <v>0.96640000000000004</v>
      </c>
      <c r="ALR85" s="17"/>
      <c r="ALS85" s="17"/>
      <c r="ALT85" s="17"/>
      <c r="ALU85" s="17"/>
      <c r="ALV85" s="17"/>
      <c r="ALW85" s="17"/>
      <c r="ALX85" s="17"/>
    </row>
    <row r="86" spans="1:1012" s="16" customFormat="1" ht="36.75" customHeight="1" x14ac:dyDescent="0.25">
      <c r="A86" s="41" t="s">
        <v>215</v>
      </c>
      <c r="B86" s="42">
        <v>44</v>
      </c>
      <c r="C86" s="50" t="s">
        <v>211</v>
      </c>
      <c r="D86" s="49">
        <v>0.97699999999999998</v>
      </c>
      <c r="E86" s="20">
        <v>0.96640000000000004</v>
      </c>
      <c r="ALR86" s="17"/>
      <c r="ALS86" s="17"/>
      <c r="ALT86" s="17"/>
      <c r="ALU86" s="17"/>
      <c r="ALV86" s="17"/>
      <c r="ALW86" s="17"/>
      <c r="ALX86" s="17"/>
    </row>
    <row r="87" spans="1:1012" s="16" customFormat="1" ht="36.75" customHeight="1" x14ac:dyDescent="0.25">
      <c r="A87" s="41" t="s">
        <v>215</v>
      </c>
      <c r="B87" s="42">
        <v>46</v>
      </c>
      <c r="C87" s="50" t="s">
        <v>211</v>
      </c>
      <c r="D87" s="49">
        <v>0.97699999999999998</v>
      </c>
      <c r="E87" s="20">
        <v>0.96640000000000004</v>
      </c>
      <c r="ALR87" s="17"/>
      <c r="ALS87" s="17"/>
      <c r="ALT87" s="17"/>
      <c r="ALU87" s="17"/>
      <c r="ALV87" s="17"/>
      <c r="ALW87" s="17"/>
      <c r="ALX87" s="17"/>
    </row>
    <row r="88" spans="1:1012" s="16" customFormat="1" ht="36.75" customHeight="1" x14ac:dyDescent="0.25">
      <c r="A88" s="41" t="s">
        <v>215</v>
      </c>
      <c r="B88" s="42">
        <v>50</v>
      </c>
      <c r="C88" s="50" t="s">
        <v>211</v>
      </c>
      <c r="D88" s="49">
        <v>0.97699999999999998</v>
      </c>
      <c r="E88" s="20">
        <v>0.96640000000000004</v>
      </c>
      <c r="ALR88" s="17"/>
      <c r="ALS88" s="17"/>
      <c r="ALT88" s="17"/>
      <c r="ALU88" s="17"/>
      <c r="ALV88" s="17"/>
      <c r="ALW88" s="17"/>
      <c r="ALX88" s="17"/>
    </row>
    <row r="89" spans="1:1012" s="16" customFormat="1" ht="36.75" customHeight="1" x14ac:dyDescent="0.25">
      <c r="A89" s="41" t="s">
        <v>203</v>
      </c>
      <c r="B89" s="42">
        <v>54</v>
      </c>
      <c r="C89" s="50" t="s">
        <v>211</v>
      </c>
      <c r="D89" s="49">
        <v>0.97699999999999998</v>
      </c>
      <c r="E89" s="20">
        <v>0.96640000000000004</v>
      </c>
      <c r="ALR89" s="17"/>
      <c r="ALS89" s="17"/>
      <c r="ALT89" s="17"/>
      <c r="ALU89" s="17"/>
      <c r="ALV89" s="17"/>
      <c r="ALW89" s="17"/>
      <c r="ALX89" s="17"/>
    </row>
    <row r="90" spans="1:1012" s="16" customFormat="1" ht="36.75" customHeight="1" x14ac:dyDescent="0.25">
      <c r="A90" s="41" t="s">
        <v>230</v>
      </c>
      <c r="B90" s="42">
        <v>23</v>
      </c>
      <c r="C90" s="50" t="s">
        <v>211</v>
      </c>
      <c r="D90" s="49">
        <v>0.97699999999999998</v>
      </c>
      <c r="E90" s="20">
        <v>0.96640000000000004</v>
      </c>
      <c r="ALR90" s="17"/>
      <c r="ALS90" s="17"/>
      <c r="ALT90" s="17"/>
      <c r="ALU90" s="17"/>
      <c r="ALV90" s="17"/>
      <c r="ALW90" s="17"/>
      <c r="ALX90" s="17"/>
    </row>
    <row r="91" spans="1:1012" s="16" customFormat="1" ht="36.75" customHeight="1" x14ac:dyDescent="0.25">
      <c r="A91" s="41" t="s">
        <v>237</v>
      </c>
      <c r="B91" s="42">
        <v>4</v>
      </c>
      <c r="C91" s="50" t="s">
        <v>211</v>
      </c>
      <c r="D91" s="49">
        <v>0.97699999999999998</v>
      </c>
      <c r="E91" s="20">
        <v>0.96640000000000004</v>
      </c>
      <c r="ALR91" s="17"/>
      <c r="ALS91" s="17"/>
      <c r="ALT91" s="17"/>
      <c r="ALU91" s="17"/>
      <c r="ALV91" s="17"/>
      <c r="ALW91" s="17"/>
      <c r="ALX91" s="17"/>
    </row>
    <row r="92" spans="1:1012" s="14" customFormat="1" ht="36.75" customHeight="1" x14ac:dyDescent="0.25">
      <c r="A92" s="45" t="s">
        <v>221</v>
      </c>
      <c r="B92" s="46">
        <v>60</v>
      </c>
      <c r="C92" s="47" t="s">
        <v>211</v>
      </c>
      <c r="D92" s="20">
        <v>0.98640000000000005</v>
      </c>
      <c r="E92" s="20">
        <v>0.96640000000000004</v>
      </c>
      <c r="ALR92" s="15"/>
      <c r="ALS92" s="15"/>
      <c r="ALT92" s="15"/>
      <c r="ALU92" s="15"/>
      <c r="ALV92" s="15"/>
      <c r="ALW92" s="15"/>
      <c r="ALX92" s="15"/>
    </row>
    <row r="93" spans="1:1012" s="14" customFormat="1" ht="36.75" customHeight="1" x14ac:dyDescent="0.25">
      <c r="A93" s="45" t="s">
        <v>219</v>
      </c>
      <c r="B93" s="47" t="s">
        <v>240</v>
      </c>
      <c r="C93" s="47" t="s">
        <v>211</v>
      </c>
      <c r="D93" s="20">
        <v>0.97619999999999996</v>
      </c>
      <c r="E93" s="20">
        <v>0.96640000000000004</v>
      </c>
      <c r="ALR93" s="15"/>
      <c r="ALS93" s="15"/>
      <c r="ALT93" s="15"/>
      <c r="ALU93" s="15"/>
      <c r="ALV93" s="15"/>
      <c r="ALW93" s="15"/>
      <c r="ALX93" s="15"/>
    </row>
    <row r="94" spans="1:1012" s="14" customFormat="1" ht="36.75" customHeight="1" x14ac:dyDescent="0.25">
      <c r="A94" s="45" t="s">
        <v>210</v>
      </c>
      <c r="B94" s="46">
        <v>3</v>
      </c>
      <c r="C94" s="47" t="s">
        <v>241</v>
      </c>
      <c r="D94" s="20">
        <v>0.96260000000000001</v>
      </c>
      <c r="E94" s="20">
        <v>0.97050000000000003</v>
      </c>
      <c r="ALR94" s="15"/>
      <c r="ALS94" s="15"/>
      <c r="ALT94" s="15"/>
      <c r="ALU94" s="15"/>
      <c r="ALV94" s="15"/>
      <c r="ALW94" s="15"/>
      <c r="ALX94" s="15"/>
    </row>
    <row r="95" spans="1:1012" s="14" customFormat="1" ht="36.75" customHeight="1" x14ac:dyDescent="0.25">
      <c r="A95" s="45" t="s">
        <v>198</v>
      </c>
      <c r="B95" s="46">
        <v>5</v>
      </c>
      <c r="C95" s="47" t="s">
        <v>241</v>
      </c>
      <c r="D95" s="20">
        <v>0.96260000000000001</v>
      </c>
      <c r="E95" s="20">
        <v>0.97050000000000003</v>
      </c>
      <c r="ALR95" s="15"/>
      <c r="ALS95" s="15"/>
      <c r="ALT95" s="15"/>
      <c r="ALU95" s="15"/>
      <c r="ALV95" s="15"/>
      <c r="ALW95" s="15"/>
      <c r="ALX95" s="15"/>
    </row>
    <row r="96" spans="1:1012" s="14" customFormat="1" ht="36.75" customHeight="1" x14ac:dyDescent="0.25">
      <c r="A96" s="45" t="s">
        <v>210</v>
      </c>
      <c r="B96" s="46">
        <v>7</v>
      </c>
      <c r="C96" s="47" t="s">
        <v>241</v>
      </c>
      <c r="D96" s="20">
        <v>0.96260000000000001</v>
      </c>
      <c r="E96" s="20">
        <v>0.97050000000000003</v>
      </c>
      <c r="ALR96" s="15"/>
      <c r="ALS96" s="15"/>
      <c r="ALT96" s="15"/>
      <c r="ALU96" s="15"/>
      <c r="ALV96" s="15"/>
      <c r="ALW96" s="15"/>
      <c r="ALX96" s="15"/>
    </row>
    <row r="97" spans="1:1012" s="14" customFormat="1" ht="36.75" customHeight="1" x14ac:dyDescent="0.25">
      <c r="A97" s="45" t="s">
        <v>210</v>
      </c>
      <c r="B97" s="46">
        <v>15</v>
      </c>
      <c r="C97" s="47" t="s">
        <v>241</v>
      </c>
      <c r="D97" s="20">
        <v>0.96260000000000001</v>
      </c>
      <c r="E97" s="20">
        <v>0.97050000000000003</v>
      </c>
      <c r="ALR97" s="15"/>
      <c r="ALS97" s="15"/>
      <c r="ALT97" s="15"/>
      <c r="ALU97" s="15"/>
      <c r="ALV97" s="15"/>
      <c r="ALW97" s="15"/>
      <c r="ALX97" s="15"/>
    </row>
    <row r="98" spans="1:1012" s="14" customFormat="1" ht="36.75" customHeight="1" x14ac:dyDescent="0.25">
      <c r="A98" s="45" t="s">
        <v>198</v>
      </c>
      <c r="B98" s="46">
        <v>17</v>
      </c>
      <c r="C98" s="47" t="s">
        <v>241</v>
      </c>
      <c r="D98" s="20">
        <v>0.96260000000000001</v>
      </c>
      <c r="E98" s="20">
        <v>0.97050000000000003</v>
      </c>
      <c r="ALR98" s="15"/>
      <c r="ALS98" s="15"/>
      <c r="ALT98" s="15"/>
      <c r="ALU98" s="15"/>
      <c r="ALV98" s="15"/>
      <c r="ALW98" s="15"/>
      <c r="ALX98" s="15"/>
    </row>
    <row r="99" spans="1:1012" s="14" customFormat="1" ht="36.75" customHeight="1" x14ac:dyDescent="0.25">
      <c r="A99" s="45" t="s">
        <v>217</v>
      </c>
      <c r="B99" s="46">
        <v>3</v>
      </c>
      <c r="C99" s="47" t="s">
        <v>241</v>
      </c>
      <c r="D99" s="20">
        <v>0.97619999999999996</v>
      </c>
      <c r="E99" s="20">
        <v>0.97050000000000003</v>
      </c>
      <c r="ALR99" s="15"/>
      <c r="ALS99" s="15"/>
      <c r="ALT99" s="15"/>
      <c r="ALU99" s="15"/>
      <c r="ALV99" s="15"/>
      <c r="ALW99" s="15"/>
      <c r="ALX99" s="15"/>
    </row>
    <row r="100" spans="1:1012" s="14" customFormat="1" ht="36.75" customHeight="1" x14ac:dyDescent="0.25">
      <c r="A100" s="45" t="s">
        <v>237</v>
      </c>
      <c r="B100" s="46">
        <v>16</v>
      </c>
      <c r="C100" s="47" t="s">
        <v>241</v>
      </c>
      <c r="D100" s="20">
        <v>0.96940000000000004</v>
      </c>
      <c r="E100" s="20">
        <v>0.97050000000000003</v>
      </c>
      <c r="ALR100" s="15"/>
      <c r="ALS100" s="15"/>
      <c r="ALT100" s="15"/>
      <c r="ALU100" s="15"/>
      <c r="ALV100" s="15"/>
      <c r="ALW100" s="15"/>
      <c r="ALX100" s="15"/>
    </row>
    <row r="101" spans="1:1012" s="16" customFormat="1" ht="36.75" customHeight="1" x14ac:dyDescent="0.25">
      <c r="A101" s="41" t="s">
        <v>203</v>
      </c>
      <c r="B101" s="42">
        <v>48</v>
      </c>
      <c r="C101" s="50" t="s">
        <v>241</v>
      </c>
      <c r="D101" s="49">
        <v>0.97699999999999998</v>
      </c>
      <c r="E101" s="20">
        <v>0.97050000000000003</v>
      </c>
      <c r="ALR101" s="17"/>
      <c r="ALS101" s="17"/>
      <c r="ALT101" s="17"/>
      <c r="ALU101" s="17"/>
      <c r="ALV101" s="17"/>
      <c r="ALW101" s="17"/>
      <c r="ALX101" s="17"/>
    </row>
    <row r="102" spans="1:1012" s="16" customFormat="1" ht="36.75" customHeight="1" x14ac:dyDescent="0.25">
      <c r="A102" s="41" t="s">
        <v>203</v>
      </c>
      <c r="B102" s="42">
        <v>52</v>
      </c>
      <c r="C102" s="50" t="s">
        <v>241</v>
      </c>
      <c r="D102" s="49">
        <v>0.97699999999999998</v>
      </c>
      <c r="E102" s="20">
        <v>0.97050000000000003</v>
      </c>
      <c r="ALR102" s="17"/>
      <c r="ALS102" s="17"/>
      <c r="ALT102" s="17"/>
      <c r="ALU102" s="17"/>
      <c r="ALV102" s="17"/>
      <c r="ALW102" s="17"/>
      <c r="ALX102" s="17"/>
    </row>
    <row r="103" spans="1:1012" s="16" customFormat="1" ht="36.75" customHeight="1" x14ac:dyDescent="0.25">
      <c r="A103" s="41" t="s">
        <v>230</v>
      </c>
      <c r="B103" s="42">
        <v>22</v>
      </c>
      <c r="C103" s="50" t="s">
        <v>241</v>
      </c>
      <c r="D103" s="49">
        <v>0.97699999999999998</v>
      </c>
      <c r="E103" s="20">
        <v>0.97050000000000003</v>
      </c>
      <c r="ALR103" s="17"/>
      <c r="ALS103" s="17"/>
      <c r="ALT103" s="17"/>
      <c r="ALU103" s="17"/>
      <c r="ALV103" s="17"/>
      <c r="ALW103" s="17"/>
      <c r="ALX103" s="17"/>
    </row>
    <row r="104" spans="1:1012" s="16" customFormat="1" ht="36.75" customHeight="1" x14ac:dyDescent="0.25">
      <c r="A104" s="41" t="s">
        <v>198</v>
      </c>
      <c r="B104" s="42" t="s">
        <v>242</v>
      </c>
      <c r="C104" s="42" t="s">
        <v>243</v>
      </c>
      <c r="D104" s="49">
        <v>0.97789999999999999</v>
      </c>
      <c r="E104" s="49">
        <v>0.9869</v>
      </c>
      <c r="ALR104" s="17"/>
      <c r="ALS104" s="17"/>
      <c r="ALT104" s="17"/>
      <c r="ALU104" s="17"/>
      <c r="ALV104" s="17"/>
      <c r="ALW104" s="17"/>
      <c r="ALX104" s="17"/>
    </row>
    <row r="105" spans="1:1012" s="16" customFormat="1" ht="36.75" customHeight="1" x14ac:dyDescent="0.25">
      <c r="A105" s="52" t="s">
        <v>244</v>
      </c>
      <c r="B105" s="42" t="s">
        <v>245</v>
      </c>
      <c r="C105" s="42" t="s">
        <v>243</v>
      </c>
      <c r="D105" s="49">
        <v>0.99319999999999997</v>
      </c>
      <c r="E105" s="49">
        <v>0.9869</v>
      </c>
      <c r="ALR105" s="17"/>
      <c r="ALS105" s="17"/>
      <c r="ALT105" s="17"/>
      <c r="ALU105" s="17"/>
      <c r="ALV105" s="17"/>
      <c r="ALW105" s="17"/>
      <c r="ALX105" s="17"/>
    </row>
    <row r="106" spans="1:1012" s="16" customFormat="1" ht="36.75" customHeight="1" x14ac:dyDescent="0.25">
      <c r="A106" s="52" t="s">
        <v>246</v>
      </c>
      <c r="B106" s="42">
        <v>105</v>
      </c>
      <c r="C106" s="42" t="s">
        <v>243</v>
      </c>
      <c r="D106" s="49">
        <v>0.98640000000000005</v>
      </c>
      <c r="E106" s="49">
        <v>0.9869</v>
      </c>
      <c r="ALR106" s="17"/>
      <c r="ALS106" s="17"/>
      <c r="ALT106" s="17"/>
      <c r="ALU106" s="17"/>
      <c r="ALV106" s="17"/>
      <c r="ALW106" s="17"/>
      <c r="ALX106" s="17"/>
    </row>
    <row r="107" spans="1:1012" s="16" customFormat="1" ht="36.75" customHeight="1" x14ac:dyDescent="0.25">
      <c r="A107" s="52" t="s">
        <v>246</v>
      </c>
      <c r="B107" s="42" t="s">
        <v>247</v>
      </c>
      <c r="C107" s="42" t="s">
        <v>243</v>
      </c>
      <c r="D107" s="49">
        <v>0.97789999999999999</v>
      </c>
      <c r="E107" s="49">
        <v>0.9869</v>
      </c>
      <c r="ALR107" s="17"/>
      <c r="ALS107" s="17"/>
      <c r="ALT107" s="17"/>
      <c r="ALU107" s="17"/>
      <c r="ALV107" s="17"/>
      <c r="ALW107" s="17"/>
      <c r="ALX107" s="17"/>
    </row>
    <row r="108" spans="1:1012" s="16" customFormat="1" ht="36.75" customHeight="1" x14ac:dyDescent="0.25">
      <c r="A108" s="52" t="s">
        <v>248</v>
      </c>
      <c r="B108" s="42">
        <v>12</v>
      </c>
      <c r="C108" s="42" t="s">
        <v>243</v>
      </c>
      <c r="D108" s="49">
        <v>0.98640000000000005</v>
      </c>
      <c r="E108" s="49">
        <v>0.9869</v>
      </c>
      <c r="ALR108" s="17"/>
      <c r="ALS108" s="17"/>
      <c r="ALT108" s="17"/>
      <c r="ALU108" s="17"/>
      <c r="ALV108" s="17"/>
      <c r="ALW108" s="17"/>
      <c r="ALX108" s="17"/>
    </row>
    <row r="109" spans="1:1012" s="16" customFormat="1" ht="36.75" customHeight="1" x14ac:dyDescent="0.25">
      <c r="A109" s="52" t="s">
        <v>249</v>
      </c>
      <c r="B109" s="42">
        <v>22</v>
      </c>
      <c r="C109" s="42" t="s">
        <v>243</v>
      </c>
      <c r="D109" s="49">
        <v>0.98640000000000005</v>
      </c>
      <c r="E109" s="49">
        <v>0.9869</v>
      </c>
      <c r="ALR109" s="17"/>
      <c r="ALS109" s="17"/>
      <c r="ALT109" s="17"/>
      <c r="ALU109" s="17"/>
      <c r="ALV109" s="17"/>
      <c r="ALW109" s="17"/>
      <c r="ALX109" s="17"/>
    </row>
    <row r="110" spans="1:1012" s="16" customFormat="1" ht="36.75" customHeight="1" x14ac:dyDescent="0.25">
      <c r="A110" s="52" t="s">
        <v>250</v>
      </c>
      <c r="B110" s="42">
        <v>13</v>
      </c>
      <c r="C110" s="42" t="s">
        <v>243</v>
      </c>
      <c r="D110" s="49">
        <v>0.99319999999999997</v>
      </c>
      <c r="E110" s="49">
        <v>0.9869</v>
      </c>
      <c r="ALR110" s="17"/>
      <c r="ALS110" s="17"/>
      <c r="ALT110" s="17"/>
      <c r="ALU110" s="17"/>
      <c r="ALV110" s="17"/>
      <c r="ALW110" s="17"/>
      <c r="ALX110" s="17"/>
    </row>
    <row r="111" spans="1:1012" s="14" customFormat="1" ht="36.75" customHeight="1" x14ac:dyDescent="0.25">
      <c r="A111" s="48" t="s">
        <v>251</v>
      </c>
      <c r="B111" s="46">
        <v>54</v>
      </c>
      <c r="C111" s="46" t="s">
        <v>252</v>
      </c>
      <c r="D111" s="20">
        <v>0.95789999999999997</v>
      </c>
      <c r="E111" s="20">
        <v>0.95789999999999997</v>
      </c>
      <c r="ALR111" s="15"/>
      <c r="ALS111" s="15"/>
      <c r="ALT111" s="15"/>
      <c r="ALU111" s="15"/>
      <c r="ALV111" s="15"/>
      <c r="ALW111" s="15"/>
      <c r="ALX111" s="15"/>
    </row>
    <row r="112" spans="1:1012" s="14" customFormat="1" ht="36.75" customHeight="1" x14ac:dyDescent="0.25">
      <c r="A112" s="48" t="s">
        <v>251</v>
      </c>
      <c r="B112" s="46">
        <v>56</v>
      </c>
      <c r="C112" s="46" t="s">
        <v>252</v>
      </c>
      <c r="D112" s="20">
        <v>0.95789999999999997</v>
      </c>
      <c r="E112" s="20">
        <v>0.95789999999999997</v>
      </c>
      <c r="ALR112" s="15"/>
      <c r="ALS112" s="15"/>
      <c r="ALT112" s="15"/>
      <c r="ALU112" s="15"/>
      <c r="ALV112" s="15"/>
      <c r="ALW112" s="15"/>
      <c r="ALX112" s="15"/>
    </row>
    <row r="113" spans="1:1012" s="16" customFormat="1" ht="36.75" customHeight="1" x14ac:dyDescent="0.25">
      <c r="A113" s="52" t="s">
        <v>250</v>
      </c>
      <c r="B113" s="42">
        <v>7</v>
      </c>
      <c r="C113" s="42" t="s">
        <v>243</v>
      </c>
      <c r="D113" s="49">
        <v>0.98640000000000005</v>
      </c>
      <c r="E113" s="49">
        <v>0.9869</v>
      </c>
      <c r="ALR113" s="17"/>
      <c r="ALS113" s="17"/>
      <c r="ALT113" s="17"/>
      <c r="ALU113" s="17"/>
      <c r="ALV113" s="17"/>
      <c r="ALW113" s="17"/>
      <c r="ALX113" s="17"/>
    </row>
    <row r="114" spans="1:1012" s="16" customFormat="1" ht="36.75" customHeight="1" x14ac:dyDescent="0.25">
      <c r="A114" s="52" t="s">
        <v>244</v>
      </c>
      <c r="B114" s="42">
        <v>84</v>
      </c>
      <c r="C114" s="42" t="s">
        <v>253</v>
      </c>
      <c r="D114" s="49">
        <v>0.97109999999999996</v>
      </c>
      <c r="E114" s="49">
        <v>0.97109999999999996</v>
      </c>
      <c r="ALR114" s="17"/>
      <c r="ALS114" s="17"/>
      <c r="ALT114" s="17"/>
      <c r="ALU114" s="17"/>
      <c r="ALV114" s="17"/>
      <c r="ALW114" s="17"/>
      <c r="ALX114" s="17"/>
    </row>
    <row r="115" spans="1:1012" s="16" customFormat="1" ht="36.75" customHeight="1" x14ac:dyDescent="0.25">
      <c r="A115" s="52" t="s">
        <v>254</v>
      </c>
      <c r="B115" s="42">
        <v>74</v>
      </c>
      <c r="C115" s="42" t="s">
        <v>255</v>
      </c>
      <c r="D115" s="49">
        <v>0.97109999999999996</v>
      </c>
      <c r="E115" s="49">
        <v>0.96940000000000004</v>
      </c>
      <c r="ALR115" s="17"/>
      <c r="ALS115" s="17"/>
      <c r="ALT115" s="17"/>
      <c r="ALU115" s="17"/>
      <c r="ALV115" s="17"/>
      <c r="ALW115" s="17"/>
      <c r="ALX115" s="17"/>
    </row>
    <row r="116" spans="1:1012" s="16" customFormat="1" ht="36.75" customHeight="1" x14ac:dyDescent="0.25">
      <c r="A116" s="52" t="s">
        <v>244</v>
      </c>
      <c r="B116" s="42">
        <v>80</v>
      </c>
      <c r="C116" s="42" t="s">
        <v>255</v>
      </c>
      <c r="D116" s="49">
        <v>0.96260000000000001</v>
      </c>
      <c r="E116" s="49">
        <v>0.96940000000000004</v>
      </c>
      <c r="ALR116" s="17"/>
      <c r="ALS116" s="17"/>
      <c r="ALT116" s="17"/>
      <c r="ALU116" s="17"/>
      <c r="ALV116" s="17"/>
      <c r="ALW116" s="17"/>
      <c r="ALX116" s="17"/>
    </row>
    <row r="117" spans="1:1012" s="16" customFormat="1" ht="36.75" customHeight="1" x14ac:dyDescent="0.25">
      <c r="A117" s="52" t="s">
        <v>244</v>
      </c>
      <c r="B117" s="42" t="s">
        <v>256</v>
      </c>
      <c r="C117" s="42" t="s">
        <v>255</v>
      </c>
      <c r="D117" s="49">
        <v>0.96260000000000001</v>
      </c>
      <c r="E117" s="49">
        <v>0.96940000000000004</v>
      </c>
      <c r="ALR117" s="17"/>
      <c r="ALS117" s="17"/>
      <c r="ALT117" s="17"/>
      <c r="ALU117" s="17"/>
      <c r="ALV117" s="17"/>
      <c r="ALW117" s="17"/>
      <c r="ALX117" s="17"/>
    </row>
    <row r="118" spans="1:1012" s="16" customFormat="1" ht="36.75" customHeight="1" x14ac:dyDescent="0.25">
      <c r="A118" s="52" t="s">
        <v>257</v>
      </c>
      <c r="B118" s="42">
        <v>32</v>
      </c>
      <c r="C118" s="42" t="s">
        <v>255</v>
      </c>
      <c r="D118" s="49">
        <v>0.97109999999999996</v>
      </c>
      <c r="E118" s="49">
        <v>0.96940000000000004</v>
      </c>
      <c r="ALR118" s="17"/>
      <c r="ALS118" s="17"/>
      <c r="ALT118" s="17"/>
      <c r="ALU118" s="17"/>
      <c r="ALV118" s="17"/>
      <c r="ALW118" s="17"/>
      <c r="ALX118" s="17"/>
    </row>
    <row r="119" spans="1:1012" s="16" customFormat="1" ht="36.75" customHeight="1" x14ac:dyDescent="0.25">
      <c r="A119" s="52" t="s">
        <v>258</v>
      </c>
      <c r="B119" s="42">
        <v>1</v>
      </c>
      <c r="C119" s="42" t="s">
        <v>255</v>
      </c>
      <c r="D119" s="49">
        <v>0.97109999999999996</v>
      </c>
      <c r="E119" s="49">
        <v>0.96940000000000004</v>
      </c>
      <c r="ALR119" s="17"/>
      <c r="ALS119" s="17"/>
      <c r="ALT119" s="17"/>
      <c r="ALU119" s="17"/>
      <c r="ALV119" s="17"/>
      <c r="ALW119" s="17"/>
      <c r="ALX119" s="17"/>
    </row>
    <row r="120" spans="1:1012" s="16" customFormat="1" ht="36.75" customHeight="1" x14ac:dyDescent="0.25">
      <c r="A120" s="52" t="s">
        <v>259</v>
      </c>
      <c r="B120" s="42" t="s">
        <v>260</v>
      </c>
      <c r="C120" s="42" t="s">
        <v>255</v>
      </c>
      <c r="D120" s="49">
        <v>0.97789999999999999</v>
      </c>
      <c r="E120" s="49">
        <v>0.96940000000000004</v>
      </c>
      <c r="ALR120" s="17"/>
      <c r="ALS120" s="17"/>
      <c r="ALT120" s="17"/>
      <c r="ALU120" s="17"/>
      <c r="ALV120" s="17"/>
      <c r="ALW120" s="17"/>
      <c r="ALX120" s="17"/>
    </row>
    <row r="121" spans="1:1012" s="16" customFormat="1" ht="36.75" customHeight="1" x14ac:dyDescent="0.25">
      <c r="A121" s="52" t="s">
        <v>261</v>
      </c>
      <c r="B121" s="42" t="s">
        <v>262</v>
      </c>
      <c r="C121" s="42" t="s">
        <v>255</v>
      </c>
      <c r="D121" s="49">
        <v>0.97109999999999996</v>
      </c>
      <c r="E121" s="49">
        <v>0.96940000000000004</v>
      </c>
      <c r="ALR121" s="17"/>
      <c r="ALS121" s="17"/>
      <c r="ALT121" s="17"/>
      <c r="ALU121" s="17"/>
      <c r="ALV121" s="17"/>
      <c r="ALW121" s="17"/>
      <c r="ALX121" s="17"/>
    </row>
    <row r="122" spans="1:1012" s="16" customFormat="1" ht="36.75" customHeight="1" x14ac:dyDescent="0.25">
      <c r="A122" s="52" t="s">
        <v>258</v>
      </c>
      <c r="B122" s="42">
        <v>9</v>
      </c>
      <c r="C122" s="42" t="s">
        <v>255</v>
      </c>
      <c r="D122" s="49">
        <v>0.97109999999999996</v>
      </c>
      <c r="E122" s="49">
        <v>0.96940000000000004</v>
      </c>
      <c r="ALR122" s="17"/>
      <c r="ALS122" s="17"/>
      <c r="ALT122" s="17"/>
      <c r="ALU122" s="17"/>
      <c r="ALV122" s="17"/>
      <c r="ALW122" s="17"/>
      <c r="ALX122" s="17"/>
    </row>
    <row r="123" spans="1:1012" s="16" customFormat="1" ht="36.75" customHeight="1" x14ac:dyDescent="0.25">
      <c r="A123" s="52" t="s">
        <v>258</v>
      </c>
      <c r="B123" s="42" t="s">
        <v>263</v>
      </c>
      <c r="C123" s="42" t="s">
        <v>255</v>
      </c>
      <c r="D123" s="49">
        <v>0.96260000000000001</v>
      </c>
      <c r="E123" s="49">
        <v>0.96940000000000004</v>
      </c>
      <c r="ALR123" s="17"/>
      <c r="ALS123" s="17"/>
      <c r="ALT123" s="17"/>
      <c r="ALU123" s="17"/>
      <c r="ALV123" s="17"/>
      <c r="ALW123" s="17"/>
      <c r="ALX123" s="17"/>
    </row>
    <row r="124" spans="1:1012" s="16" customFormat="1" ht="36.75" customHeight="1" x14ac:dyDescent="0.25">
      <c r="A124" s="52" t="s">
        <v>258</v>
      </c>
      <c r="B124" s="42">
        <v>11</v>
      </c>
      <c r="C124" s="42" t="s">
        <v>255</v>
      </c>
      <c r="D124" s="49">
        <v>0.97109999999999996</v>
      </c>
      <c r="E124" s="49">
        <v>0.96940000000000004</v>
      </c>
      <c r="ALR124" s="17"/>
      <c r="ALS124" s="17"/>
      <c r="ALT124" s="17"/>
      <c r="ALU124" s="17"/>
      <c r="ALV124" s="17"/>
      <c r="ALW124" s="17"/>
      <c r="ALX124" s="17"/>
    </row>
    <row r="125" spans="1:1012" s="16" customFormat="1" ht="36.75" customHeight="1" x14ac:dyDescent="0.25">
      <c r="A125" s="52" t="s">
        <v>258</v>
      </c>
      <c r="B125" s="42">
        <v>13</v>
      </c>
      <c r="C125" s="42" t="s">
        <v>264</v>
      </c>
      <c r="D125" s="49">
        <v>0.96940000000000004</v>
      </c>
      <c r="E125" s="49">
        <v>0.96940000000000004</v>
      </c>
      <c r="ALR125" s="17"/>
      <c r="ALS125" s="17"/>
      <c r="ALT125" s="17"/>
      <c r="ALU125" s="17"/>
      <c r="ALV125" s="17"/>
      <c r="ALW125" s="17"/>
      <c r="ALX125" s="17"/>
    </row>
    <row r="126" spans="1:1012" s="16" customFormat="1" ht="36.75" customHeight="1" x14ac:dyDescent="0.25">
      <c r="A126" s="52" t="s">
        <v>258</v>
      </c>
      <c r="B126" s="42">
        <v>15</v>
      </c>
      <c r="C126" s="42" t="s">
        <v>255</v>
      </c>
      <c r="D126" s="49">
        <v>0.97109999999999996</v>
      </c>
      <c r="E126" s="49">
        <v>0.96940000000000004</v>
      </c>
      <c r="ALR126" s="17"/>
      <c r="ALS126" s="17"/>
      <c r="ALT126" s="17"/>
      <c r="ALU126" s="17"/>
      <c r="ALV126" s="17"/>
      <c r="ALW126" s="17"/>
      <c r="ALX126" s="17"/>
    </row>
    <row r="127" spans="1:1012" s="16" customFormat="1" ht="36.75" customHeight="1" x14ac:dyDescent="0.25">
      <c r="A127" s="52" t="s">
        <v>258</v>
      </c>
      <c r="B127" s="42">
        <v>17</v>
      </c>
      <c r="C127" s="42" t="s">
        <v>255</v>
      </c>
      <c r="D127" s="49">
        <v>0.96260000000000001</v>
      </c>
      <c r="E127" s="49">
        <v>0.96940000000000004</v>
      </c>
      <c r="ALR127" s="17"/>
      <c r="ALS127" s="17"/>
      <c r="ALT127" s="17"/>
      <c r="ALU127" s="17"/>
      <c r="ALV127" s="17"/>
      <c r="ALW127" s="17"/>
      <c r="ALX127" s="17"/>
    </row>
    <row r="128" spans="1:1012" s="16" customFormat="1" ht="36.75" customHeight="1" x14ac:dyDescent="0.25">
      <c r="A128" s="52" t="s">
        <v>258</v>
      </c>
      <c r="B128" s="42" t="s">
        <v>265</v>
      </c>
      <c r="C128" s="42" t="s">
        <v>266</v>
      </c>
      <c r="D128" s="49">
        <v>0.96260000000000001</v>
      </c>
      <c r="E128" s="49">
        <v>0.96260000000000001</v>
      </c>
      <c r="ALR128" s="17"/>
      <c r="ALS128" s="17"/>
      <c r="ALT128" s="17"/>
      <c r="ALU128" s="17"/>
      <c r="ALV128" s="17"/>
      <c r="ALW128" s="17"/>
      <c r="ALX128" s="17"/>
    </row>
    <row r="129" spans="1:1012" s="16" customFormat="1" ht="36.75" customHeight="1" x14ac:dyDescent="0.25">
      <c r="A129" s="52" t="s">
        <v>258</v>
      </c>
      <c r="B129" s="42">
        <v>19</v>
      </c>
      <c r="C129" s="42" t="s">
        <v>255</v>
      </c>
      <c r="D129" s="49">
        <v>0.96260000000000001</v>
      </c>
      <c r="E129" s="49">
        <v>0.96940000000000004</v>
      </c>
      <c r="ALR129" s="17"/>
      <c r="ALS129" s="17"/>
      <c r="ALT129" s="17"/>
      <c r="ALU129" s="17"/>
      <c r="ALV129" s="17"/>
      <c r="ALW129" s="17"/>
      <c r="ALX129" s="17"/>
    </row>
    <row r="130" spans="1:1012" s="16" customFormat="1" ht="36.75" customHeight="1" x14ac:dyDescent="0.25">
      <c r="A130" s="52" t="s">
        <v>258</v>
      </c>
      <c r="B130" s="42">
        <v>21</v>
      </c>
      <c r="C130" s="42" t="s">
        <v>255</v>
      </c>
      <c r="D130" s="49">
        <v>0.97789999999999999</v>
      </c>
      <c r="E130" s="49">
        <v>0.96940000000000004</v>
      </c>
      <c r="ALR130" s="17"/>
      <c r="ALS130" s="17"/>
      <c r="ALT130" s="17"/>
      <c r="ALU130" s="17"/>
      <c r="ALV130" s="17"/>
      <c r="ALW130" s="17"/>
      <c r="ALX130" s="17"/>
    </row>
    <row r="131" spans="1:1012" s="16" customFormat="1" ht="36.75" customHeight="1" x14ac:dyDescent="0.25">
      <c r="A131" s="52" t="s">
        <v>258</v>
      </c>
      <c r="B131" s="42">
        <v>23</v>
      </c>
      <c r="C131" s="42" t="s">
        <v>255</v>
      </c>
      <c r="D131" s="49">
        <v>0.97789999999999999</v>
      </c>
      <c r="E131" s="49">
        <v>0.96940000000000004</v>
      </c>
      <c r="ALR131" s="17"/>
      <c r="ALS131" s="17"/>
      <c r="ALT131" s="17"/>
      <c r="ALU131" s="17"/>
      <c r="ALV131" s="17"/>
      <c r="ALW131" s="17"/>
      <c r="ALX131" s="17"/>
    </row>
    <row r="132" spans="1:1012" s="16" customFormat="1" ht="36.75" customHeight="1" x14ac:dyDescent="0.25">
      <c r="A132" s="52" t="s">
        <v>258</v>
      </c>
      <c r="B132" s="42">
        <v>25</v>
      </c>
      <c r="C132" s="42" t="s">
        <v>255</v>
      </c>
      <c r="D132" s="49">
        <v>0.97109999999999996</v>
      </c>
      <c r="E132" s="49">
        <v>0.96940000000000004</v>
      </c>
      <c r="ALR132" s="17"/>
      <c r="ALS132" s="17"/>
      <c r="ALT132" s="17"/>
      <c r="ALU132" s="17"/>
      <c r="ALV132" s="17"/>
      <c r="ALW132" s="17"/>
      <c r="ALX132" s="17"/>
    </row>
    <row r="133" spans="1:1012" s="16" customFormat="1" ht="36.75" customHeight="1" x14ac:dyDescent="0.25">
      <c r="A133" s="52" t="s">
        <v>261</v>
      </c>
      <c r="B133" s="50" t="s">
        <v>267</v>
      </c>
      <c r="C133" s="42" t="s">
        <v>255</v>
      </c>
      <c r="D133" s="49">
        <v>0.97109999999999996</v>
      </c>
      <c r="E133" s="49">
        <v>0.96940000000000004</v>
      </c>
      <c r="ALR133" s="17"/>
      <c r="ALS133" s="17"/>
      <c r="ALT133" s="17"/>
      <c r="ALU133" s="17"/>
      <c r="ALV133" s="17"/>
      <c r="ALW133" s="17"/>
      <c r="ALX133" s="17"/>
    </row>
    <row r="134" spans="1:1012" s="16" customFormat="1" ht="36.75" customHeight="1" x14ac:dyDescent="0.25">
      <c r="A134" s="52" t="s">
        <v>261</v>
      </c>
      <c r="B134" s="42">
        <v>15</v>
      </c>
      <c r="C134" s="42" t="s">
        <v>255</v>
      </c>
      <c r="D134" s="49">
        <v>0.96260000000000001</v>
      </c>
      <c r="E134" s="49">
        <v>0.96940000000000004</v>
      </c>
      <c r="ALR134" s="17"/>
      <c r="ALS134" s="17"/>
      <c r="ALT134" s="17"/>
      <c r="ALU134" s="17"/>
      <c r="ALV134" s="17"/>
      <c r="ALW134" s="17"/>
      <c r="ALX134" s="17"/>
    </row>
    <row r="135" spans="1:1012" s="16" customFormat="1" ht="36.75" customHeight="1" x14ac:dyDescent="0.25">
      <c r="A135" s="52" t="s">
        <v>261</v>
      </c>
      <c r="B135" s="42">
        <v>3</v>
      </c>
      <c r="C135" s="42" t="s">
        <v>255</v>
      </c>
      <c r="D135" s="49">
        <v>0.96940000000000004</v>
      </c>
      <c r="E135" s="49">
        <v>0.96940000000000004</v>
      </c>
      <c r="ALR135" s="17"/>
      <c r="ALS135" s="17"/>
      <c r="ALT135" s="17"/>
      <c r="ALU135" s="17"/>
      <c r="ALV135" s="17"/>
      <c r="ALW135" s="17"/>
      <c r="ALX135" s="17"/>
    </row>
    <row r="136" spans="1:1012" s="16" customFormat="1" ht="36.75" customHeight="1" x14ac:dyDescent="0.25">
      <c r="A136" s="52" t="s">
        <v>261</v>
      </c>
      <c r="B136" s="42">
        <v>4</v>
      </c>
      <c r="C136" s="42" t="s">
        <v>255</v>
      </c>
      <c r="D136" s="49">
        <v>0.97109999999999996</v>
      </c>
      <c r="E136" s="49">
        <v>0.96940000000000004</v>
      </c>
      <c r="ALR136" s="17"/>
      <c r="ALS136" s="17"/>
      <c r="ALT136" s="17"/>
      <c r="ALU136" s="17"/>
      <c r="ALV136" s="17"/>
      <c r="ALW136" s="17"/>
      <c r="ALX136" s="17"/>
    </row>
    <row r="137" spans="1:1012" s="16" customFormat="1" ht="36.75" customHeight="1" x14ac:dyDescent="0.25">
      <c r="A137" s="52" t="s">
        <v>261</v>
      </c>
      <c r="B137" s="42" t="s">
        <v>268</v>
      </c>
      <c r="C137" s="42" t="s">
        <v>255</v>
      </c>
      <c r="D137" s="49">
        <v>0.97109999999999996</v>
      </c>
      <c r="E137" s="49">
        <v>0.96940000000000004</v>
      </c>
      <c r="ALR137" s="17"/>
      <c r="ALS137" s="17"/>
      <c r="ALT137" s="17"/>
      <c r="ALU137" s="17"/>
      <c r="ALV137" s="17"/>
      <c r="ALW137" s="17"/>
      <c r="ALX137" s="17"/>
    </row>
    <row r="138" spans="1:1012" s="16" customFormat="1" ht="36.75" customHeight="1" x14ac:dyDescent="0.25">
      <c r="A138" s="52" t="s">
        <v>261</v>
      </c>
      <c r="B138" s="42" t="s">
        <v>269</v>
      </c>
      <c r="C138" s="42" t="s">
        <v>255</v>
      </c>
      <c r="D138" s="49">
        <v>0.97109999999999996</v>
      </c>
      <c r="E138" s="49">
        <v>0.96940000000000004</v>
      </c>
      <c r="ALR138" s="17"/>
      <c r="ALS138" s="17"/>
      <c r="ALT138" s="17"/>
      <c r="ALU138" s="17"/>
      <c r="ALV138" s="17"/>
      <c r="ALW138" s="17"/>
      <c r="ALX138" s="17"/>
    </row>
    <row r="139" spans="1:1012" s="16" customFormat="1" ht="36.75" customHeight="1" x14ac:dyDescent="0.25">
      <c r="A139" s="53" t="s">
        <v>261</v>
      </c>
      <c r="B139" s="42">
        <v>5</v>
      </c>
      <c r="C139" s="42" t="s">
        <v>255</v>
      </c>
      <c r="D139" s="49">
        <v>0.96940000000000004</v>
      </c>
      <c r="E139" s="49">
        <v>0.96940000000000004</v>
      </c>
      <c r="ALR139" s="17"/>
      <c r="ALS139" s="17"/>
      <c r="ALT139" s="17"/>
      <c r="ALU139" s="17"/>
      <c r="ALV139" s="17"/>
      <c r="ALW139" s="17"/>
      <c r="ALX139" s="17"/>
    </row>
    <row r="140" spans="1:1012" s="16" customFormat="1" ht="36.75" customHeight="1" x14ac:dyDescent="0.25">
      <c r="A140" s="52" t="s">
        <v>261</v>
      </c>
      <c r="B140" s="42" t="s">
        <v>270</v>
      </c>
      <c r="C140" s="42" t="s">
        <v>255</v>
      </c>
      <c r="D140" s="49">
        <v>0.96940000000000004</v>
      </c>
      <c r="E140" s="49">
        <v>0.96940000000000004</v>
      </c>
      <c r="ALR140" s="17"/>
      <c r="ALS140" s="17"/>
      <c r="ALT140" s="17"/>
      <c r="ALU140" s="17"/>
      <c r="ALV140" s="17"/>
      <c r="ALW140" s="17"/>
      <c r="ALX140" s="17"/>
    </row>
    <row r="141" spans="1:1012" s="16" customFormat="1" ht="36.75" customHeight="1" x14ac:dyDescent="0.25">
      <c r="A141" s="53" t="s">
        <v>259</v>
      </c>
      <c r="B141" s="42">
        <v>7</v>
      </c>
      <c r="C141" s="42" t="s">
        <v>255</v>
      </c>
      <c r="D141" s="49">
        <v>0.96940000000000004</v>
      </c>
      <c r="E141" s="49">
        <v>0.96940000000000004</v>
      </c>
      <c r="ALR141" s="17"/>
      <c r="ALS141" s="17"/>
      <c r="ALT141" s="17"/>
      <c r="ALU141" s="17"/>
      <c r="ALV141" s="17"/>
      <c r="ALW141" s="17"/>
      <c r="ALX141" s="17"/>
    </row>
    <row r="142" spans="1:1012" s="16" customFormat="1" ht="36.75" customHeight="1" x14ac:dyDescent="0.25">
      <c r="A142" s="52" t="s">
        <v>244</v>
      </c>
      <c r="B142" s="42">
        <v>86</v>
      </c>
      <c r="C142" s="42" t="s">
        <v>255</v>
      </c>
      <c r="D142" s="49">
        <v>0.97109999999999996</v>
      </c>
      <c r="E142" s="49">
        <v>0.96940000000000004</v>
      </c>
      <c r="ALR142" s="17"/>
      <c r="ALS142" s="17"/>
      <c r="ALT142" s="17"/>
      <c r="ALU142" s="17"/>
      <c r="ALV142" s="17"/>
      <c r="ALW142" s="17"/>
      <c r="ALX142" s="17"/>
    </row>
    <row r="143" spans="1:1012" s="16" customFormat="1" ht="36.75" customHeight="1" x14ac:dyDescent="0.25">
      <c r="A143" s="52" t="s">
        <v>259</v>
      </c>
      <c r="B143" s="42">
        <v>10</v>
      </c>
      <c r="C143" s="42" t="s">
        <v>255</v>
      </c>
      <c r="D143" s="49">
        <v>0.97109999999999996</v>
      </c>
      <c r="E143" s="49">
        <v>0.96940000000000004</v>
      </c>
      <c r="ALR143" s="17"/>
      <c r="ALS143" s="17"/>
      <c r="ALT143" s="17"/>
      <c r="ALU143" s="17"/>
      <c r="ALV143" s="17"/>
      <c r="ALW143" s="17"/>
      <c r="ALX143" s="17"/>
    </row>
    <row r="144" spans="1:1012" s="16" customFormat="1" ht="36.75" customHeight="1" x14ac:dyDescent="0.25">
      <c r="A144" s="52" t="s">
        <v>261</v>
      </c>
      <c r="B144" s="42" t="s">
        <v>242</v>
      </c>
      <c r="C144" s="42" t="s">
        <v>255</v>
      </c>
      <c r="D144" s="49">
        <v>0.97789999999999999</v>
      </c>
      <c r="E144" s="49">
        <v>0.96940000000000004</v>
      </c>
      <c r="ALR144" s="17"/>
      <c r="ALS144" s="17"/>
      <c r="ALT144" s="17"/>
      <c r="ALU144" s="17"/>
      <c r="ALV144" s="17"/>
      <c r="ALW144" s="17"/>
      <c r="ALX144" s="17"/>
    </row>
    <row r="145" spans="1:1012" s="16" customFormat="1" ht="36.75" customHeight="1" x14ac:dyDescent="0.25">
      <c r="A145" s="52" t="s">
        <v>261</v>
      </c>
      <c r="B145" s="42">
        <v>12</v>
      </c>
      <c r="C145" s="42" t="s">
        <v>255</v>
      </c>
      <c r="D145" s="49">
        <v>0.97109999999999996</v>
      </c>
      <c r="E145" s="49">
        <v>0.96940000000000004</v>
      </c>
      <c r="ALR145" s="17"/>
      <c r="ALS145" s="17"/>
      <c r="ALT145" s="17"/>
      <c r="ALU145" s="17"/>
      <c r="ALV145" s="17"/>
      <c r="ALW145" s="17"/>
      <c r="ALX145" s="17"/>
    </row>
    <row r="146" spans="1:1012" s="16" customFormat="1" ht="36.75" customHeight="1" x14ac:dyDescent="0.25">
      <c r="A146" s="52" t="s">
        <v>261</v>
      </c>
      <c r="B146" s="42" t="s">
        <v>271</v>
      </c>
      <c r="C146" s="42" t="s">
        <v>255</v>
      </c>
      <c r="D146" s="49">
        <v>0.97789999999999999</v>
      </c>
      <c r="E146" s="49">
        <v>0.96940000000000004</v>
      </c>
      <c r="ALR146" s="17"/>
      <c r="ALS146" s="17"/>
      <c r="ALT146" s="17"/>
      <c r="ALU146" s="17"/>
      <c r="ALV146" s="17"/>
      <c r="ALW146" s="17"/>
      <c r="ALX146" s="17"/>
    </row>
    <row r="147" spans="1:1012" s="16" customFormat="1" ht="36.75" customHeight="1" x14ac:dyDescent="0.25">
      <c r="A147" s="52" t="s">
        <v>272</v>
      </c>
      <c r="B147" s="42">
        <v>16</v>
      </c>
      <c r="C147" s="42" t="s">
        <v>255</v>
      </c>
      <c r="D147" s="49">
        <v>0.96940000000000004</v>
      </c>
      <c r="E147" s="49">
        <v>0.96940000000000004</v>
      </c>
      <c r="ALR147" s="17"/>
      <c r="ALS147" s="17"/>
      <c r="ALT147" s="17"/>
      <c r="ALU147" s="17"/>
      <c r="ALV147" s="17"/>
      <c r="ALW147" s="17"/>
      <c r="ALX147" s="17"/>
    </row>
    <row r="148" spans="1:1012" s="16" customFormat="1" ht="36.75" customHeight="1" x14ac:dyDescent="0.25">
      <c r="A148" s="52" t="s">
        <v>272</v>
      </c>
      <c r="B148" s="42" t="s">
        <v>273</v>
      </c>
      <c r="C148" s="42" t="s">
        <v>255</v>
      </c>
      <c r="D148" s="49">
        <v>0.97109999999999996</v>
      </c>
      <c r="E148" s="49">
        <v>0.96940000000000004</v>
      </c>
      <c r="ALR148" s="17"/>
      <c r="ALS148" s="17"/>
      <c r="ALT148" s="17"/>
      <c r="ALU148" s="17"/>
      <c r="ALV148" s="17"/>
      <c r="ALW148" s="17"/>
      <c r="ALX148" s="17"/>
    </row>
    <row r="149" spans="1:1012" s="16" customFormat="1" ht="36.75" customHeight="1" x14ac:dyDescent="0.25">
      <c r="A149" s="52" t="s">
        <v>272</v>
      </c>
      <c r="B149" s="42">
        <v>18</v>
      </c>
      <c r="C149" s="42" t="s">
        <v>255</v>
      </c>
      <c r="D149" s="49">
        <v>0.96260000000000001</v>
      </c>
      <c r="E149" s="49">
        <v>0.96940000000000004</v>
      </c>
      <c r="ALR149" s="17"/>
      <c r="ALS149" s="17"/>
      <c r="ALT149" s="17"/>
      <c r="ALU149" s="17"/>
      <c r="ALV149" s="17"/>
      <c r="ALW149" s="17"/>
      <c r="ALX149" s="17"/>
    </row>
    <row r="150" spans="1:1012" s="16" customFormat="1" ht="36.75" customHeight="1" x14ac:dyDescent="0.25">
      <c r="A150" s="52" t="s">
        <v>244</v>
      </c>
      <c r="B150" s="42">
        <v>82</v>
      </c>
      <c r="C150" s="42" t="s">
        <v>255</v>
      </c>
      <c r="D150" s="49">
        <v>0.97109999999999996</v>
      </c>
      <c r="E150" s="49">
        <v>0.96940000000000004</v>
      </c>
      <c r="ALR150" s="17"/>
      <c r="ALS150" s="17"/>
      <c r="ALT150" s="17"/>
      <c r="ALU150" s="17"/>
      <c r="ALV150" s="17"/>
      <c r="ALW150" s="17"/>
      <c r="ALX150" s="17"/>
    </row>
    <row r="151" spans="1:1012" s="16" customFormat="1" ht="36.75" customHeight="1" x14ac:dyDescent="0.25">
      <c r="A151" s="52" t="s">
        <v>244</v>
      </c>
      <c r="B151" s="42" t="s">
        <v>274</v>
      </c>
      <c r="C151" s="42" t="s">
        <v>255</v>
      </c>
      <c r="D151" s="49">
        <v>0.96260000000000001</v>
      </c>
      <c r="E151" s="49">
        <v>0.96940000000000004</v>
      </c>
      <c r="ALR151" s="17"/>
      <c r="ALS151" s="17"/>
      <c r="ALT151" s="17"/>
      <c r="ALU151" s="17"/>
      <c r="ALV151" s="17"/>
      <c r="ALW151" s="17"/>
      <c r="ALX151" s="17"/>
    </row>
    <row r="152" spans="1:1012" s="16" customFormat="1" ht="36.75" customHeight="1" x14ac:dyDescent="0.25">
      <c r="A152" s="52" t="s">
        <v>254</v>
      </c>
      <c r="B152" s="42">
        <v>72</v>
      </c>
      <c r="C152" s="42" t="s">
        <v>255</v>
      </c>
      <c r="D152" s="49">
        <v>0.97789999999999999</v>
      </c>
      <c r="E152" s="49">
        <v>0.96940000000000004</v>
      </c>
      <c r="ALR152" s="17"/>
      <c r="ALS152" s="17"/>
      <c r="ALT152" s="17"/>
      <c r="ALU152" s="17"/>
      <c r="ALV152" s="17"/>
      <c r="ALW152" s="17"/>
      <c r="ALX152" s="17"/>
    </row>
    <row r="153" spans="1:1012" s="16" customFormat="1" ht="36.75" customHeight="1" x14ac:dyDescent="0.25">
      <c r="A153" s="52" t="s">
        <v>254</v>
      </c>
      <c r="B153" s="42">
        <v>76</v>
      </c>
      <c r="C153" s="42" t="s">
        <v>255</v>
      </c>
      <c r="D153" s="49">
        <v>0.96260000000000001</v>
      </c>
      <c r="E153" s="49">
        <v>0.96940000000000004</v>
      </c>
      <c r="ALR153" s="17"/>
      <c r="ALS153" s="17"/>
      <c r="ALT153" s="17"/>
      <c r="ALU153" s="17"/>
      <c r="ALV153" s="17"/>
      <c r="ALW153" s="17"/>
      <c r="ALX153" s="17"/>
    </row>
    <row r="154" spans="1:1012" s="16" customFormat="1" ht="36.75" customHeight="1" x14ac:dyDescent="0.25">
      <c r="A154" s="52" t="s">
        <v>275</v>
      </c>
      <c r="B154" s="42" t="s">
        <v>276</v>
      </c>
      <c r="C154" s="42" t="s">
        <v>255</v>
      </c>
      <c r="D154" s="49">
        <v>0.97789999999999999</v>
      </c>
      <c r="E154" s="49">
        <v>0.96940000000000004</v>
      </c>
      <c r="ALR154" s="17"/>
      <c r="ALS154" s="17"/>
      <c r="ALT154" s="17"/>
      <c r="ALU154" s="17"/>
      <c r="ALV154" s="17"/>
      <c r="ALW154" s="17"/>
      <c r="ALX154" s="17"/>
    </row>
    <row r="155" spans="1:1012" s="16" customFormat="1" ht="36.75" customHeight="1" x14ac:dyDescent="0.25">
      <c r="A155" s="52" t="s">
        <v>254</v>
      </c>
      <c r="B155" s="42">
        <v>78</v>
      </c>
      <c r="C155" s="42" t="s">
        <v>255</v>
      </c>
      <c r="D155" s="49">
        <v>0.96940000000000004</v>
      </c>
      <c r="E155" s="49">
        <v>0.96940000000000004</v>
      </c>
      <c r="ALR155" s="17"/>
      <c r="ALS155" s="17"/>
      <c r="ALT155" s="17"/>
      <c r="ALU155" s="17"/>
      <c r="ALV155" s="17"/>
      <c r="ALW155" s="17"/>
      <c r="ALX155" s="17"/>
    </row>
    <row r="156" spans="1:1012" s="16" customFormat="1" ht="36.75" customHeight="1" x14ac:dyDescent="0.25">
      <c r="A156" s="52" t="s">
        <v>261</v>
      </c>
      <c r="B156" s="42">
        <v>13</v>
      </c>
      <c r="C156" s="42" t="s">
        <v>255</v>
      </c>
      <c r="D156" s="49">
        <v>0.96940000000000004</v>
      </c>
      <c r="E156" s="49">
        <v>0.96940000000000004</v>
      </c>
      <c r="ALR156" s="17"/>
      <c r="ALS156" s="17"/>
      <c r="ALT156" s="17"/>
      <c r="ALU156" s="17"/>
      <c r="ALV156" s="17"/>
      <c r="ALW156" s="17"/>
      <c r="ALX156" s="17"/>
    </row>
    <row r="157" spans="1:1012" s="16" customFormat="1" ht="36.75" customHeight="1" x14ac:dyDescent="0.25">
      <c r="A157" s="52" t="s">
        <v>254</v>
      </c>
      <c r="B157" s="42" t="s">
        <v>277</v>
      </c>
      <c r="C157" s="42" t="s">
        <v>255</v>
      </c>
      <c r="D157" s="49">
        <v>0.97109999999999996</v>
      </c>
      <c r="E157" s="49">
        <v>0.96940000000000004</v>
      </c>
      <c r="ALR157" s="17"/>
      <c r="ALS157" s="17"/>
      <c r="ALT157" s="17"/>
      <c r="ALU157" s="17"/>
      <c r="ALV157" s="17"/>
      <c r="ALW157" s="17"/>
      <c r="ALX157" s="17"/>
    </row>
    <row r="158" spans="1:1012" s="16" customFormat="1" ht="36.75" customHeight="1" x14ac:dyDescent="0.25">
      <c r="A158" s="52" t="s">
        <v>272</v>
      </c>
      <c r="B158" s="42">
        <v>20</v>
      </c>
      <c r="C158" s="42" t="s">
        <v>255</v>
      </c>
      <c r="D158" s="49">
        <v>0.96260000000000001</v>
      </c>
      <c r="E158" s="49">
        <v>0.96940000000000004</v>
      </c>
      <c r="ALR158" s="17"/>
      <c r="ALS158" s="17"/>
      <c r="ALT158" s="17"/>
      <c r="ALU158" s="17"/>
      <c r="ALV158" s="17"/>
      <c r="ALW158" s="17"/>
      <c r="ALX158" s="17"/>
    </row>
    <row r="159" spans="1:1012" s="16" customFormat="1" ht="36.75" customHeight="1" x14ac:dyDescent="0.25">
      <c r="A159" s="52" t="s">
        <v>257</v>
      </c>
      <c r="B159" s="42">
        <v>42</v>
      </c>
      <c r="C159" s="42" t="s">
        <v>255</v>
      </c>
      <c r="D159" s="49">
        <v>0.96260000000000001</v>
      </c>
      <c r="E159" s="49">
        <v>0.96940000000000004</v>
      </c>
      <c r="ALR159" s="17"/>
      <c r="ALS159" s="17"/>
      <c r="ALT159" s="17"/>
      <c r="ALU159" s="17"/>
      <c r="ALV159" s="17"/>
      <c r="ALW159" s="17"/>
      <c r="ALX159" s="17"/>
    </row>
    <row r="160" spans="1:1012" s="16" customFormat="1" ht="36.75" customHeight="1" x14ac:dyDescent="0.25">
      <c r="A160" s="52" t="s">
        <v>257</v>
      </c>
      <c r="B160" s="42">
        <v>50</v>
      </c>
      <c r="C160" s="42" t="s">
        <v>255</v>
      </c>
      <c r="D160" s="49">
        <v>0.97109999999999996</v>
      </c>
      <c r="E160" s="49">
        <v>0.96940000000000004</v>
      </c>
      <c r="ALR160" s="17"/>
      <c r="ALS160" s="17"/>
      <c r="ALT160" s="17"/>
      <c r="ALU160" s="17"/>
      <c r="ALV160" s="17"/>
      <c r="ALW160" s="17"/>
      <c r="ALX160" s="17"/>
    </row>
    <row r="161" spans="1:1012" s="16" customFormat="1" ht="36.75" customHeight="1" x14ac:dyDescent="0.25">
      <c r="A161" s="52" t="s">
        <v>257</v>
      </c>
      <c r="B161" s="42">
        <v>52</v>
      </c>
      <c r="C161" s="42" t="s">
        <v>255</v>
      </c>
      <c r="D161" s="49">
        <v>0.96260000000000001</v>
      </c>
      <c r="E161" s="49">
        <v>0.96940000000000004</v>
      </c>
      <c r="ALR161" s="17"/>
      <c r="ALS161" s="17"/>
      <c r="ALT161" s="17"/>
      <c r="ALU161" s="17"/>
      <c r="ALV161" s="17"/>
      <c r="ALW161" s="17"/>
      <c r="ALX161" s="17"/>
    </row>
    <row r="162" spans="1:1012" s="16" customFormat="1" ht="36.75" customHeight="1" x14ac:dyDescent="0.25">
      <c r="A162" s="52" t="s">
        <v>257</v>
      </c>
      <c r="B162" s="42">
        <v>54</v>
      </c>
      <c r="C162" s="42" t="s">
        <v>255</v>
      </c>
      <c r="D162" s="49">
        <v>0.97109999999999996</v>
      </c>
      <c r="E162" s="49">
        <v>0.96940000000000004</v>
      </c>
      <c r="ALR162" s="17"/>
      <c r="ALS162" s="17"/>
      <c r="ALT162" s="17"/>
      <c r="ALU162" s="17"/>
      <c r="ALV162" s="17"/>
      <c r="ALW162" s="17"/>
      <c r="ALX162" s="17"/>
    </row>
    <row r="163" spans="1:1012" s="16" customFormat="1" ht="36.75" customHeight="1" x14ac:dyDescent="0.25">
      <c r="A163" s="52" t="s">
        <v>278</v>
      </c>
      <c r="B163" s="42">
        <v>3</v>
      </c>
      <c r="C163" s="42" t="s">
        <v>255</v>
      </c>
      <c r="D163" s="49">
        <v>0.97109999999999996</v>
      </c>
      <c r="E163" s="49">
        <v>0.96940000000000004</v>
      </c>
      <c r="ALR163" s="17"/>
      <c r="ALS163" s="17"/>
      <c r="ALT163" s="17"/>
      <c r="ALU163" s="17"/>
      <c r="ALV163" s="17"/>
      <c r="ALW163" s="17"/>
      <c r="ALX163" s="17"/>
    </row>
    <row r="164" spans="1:1012" s="16" customFormat="1" ht="36.75" customHeight="1" x14ac:dyDescent="0.25">
      <c r="A164" s="52" t="s">
        <v>279</v>
      </c>
      <c r="B164" s="42" t="s">
        <v>280</v>
      </c>
      <c r="C164" s="42" t="s">
        <v>255</v>
      </c>
      <c r="D164" s="49">
        <v>0.97109999999999996</v>
      </c>
      <c r="E164" s="49">
        <v>0.96940000000000004</v>
      </c>
      <c r="ALR164" s="17"/>
      <c r="ALS164" s="17"/>
      <c r="ALT164" s="17"/>
      <c r="ALU164" s="17"/>
      <c r="ALV164" s="17"/>
      <c r="ALW164" s="17"/>
      <c r="ALX164" s="17"/>
    </row>
    <row r="165" spans="1:1012" s="16" customFormat="1" ht="36.75" customHeight="1" x14ac:dyDescent="0.25">
      <c r="A165" s="52" t="s">
        <v>279</v>
      </c>
      <c r="B165" s="42">
        <v>11</v>
      </c>
      <c r="C165" s="42" t="s">
        <v>255</v>
      </c>
      <c r="D165" s="49">
        <v>0.97109999999999996</v>
      </c>
      <c r="E165" s="49">
        <v>0.96940000000000004</v>
      </c>
      <c r="ALR165" s="17"/>
      <c r="ALS165" s="17"/>
      <c r="ALT165" s="17"/>
      <c r="ALU165" s="17"/>
      <c r="ALV165" s="17"/>
      <c r="ALW165" s="17"/>
      <c r="ALX165" s="17"/>
    </row>
    <row r="166" spans="1:1012" s="16" customFormat="1" ht="36.75" customHeight="1" x14ac:dyDescent="0.25">
      <c r="A166" s="52" t="s">
        <v>279</v>
      </c>
      <c r="B166" s="42" t="s">
        <v>281</v>
      </c>
      <c r="C166" s="42" t="s">
        <v>255</v>
      </c>
      <c r="D166" s="49">
        <v>0.97109999999999996</v>
      </c>
      <c r="E166" s="49">
        <v>0.96940000000000004</v>
      </c>
      <c r="ALR166" s="17"/>
      <c r="ALS166" s="17"/>
      <c r="ALT166" s="17"/>
      <c r="ALU166" s="17"/>
      <c r="ALV166" s="17"/>
      <c r="ALW166" s="17"/>
      <c r="ALX166" s="17"/>
    </row>
    <row r="167" spans="1:1012" s="16" customFormat="1" ht="36.75" customHeight="1" x14ac:dyDescent="0.25">
      <c r="A167" s="52" t="s">
        <v>279</v>
      </c>
      <c r="B167" s="42">
        <v>13</v>
      </c>
      <c r="C167" s="42" t="s">
        <v>255</v>
      </c>
      <c r="D167" s="49">
        <v>0.97109999999999996</v>
      </c>
      <c r="E167" s="49">
        <v>0.96940000000000004</v>
      </c>
      <c r="ALR167" s="17"/>
      <c r="ALS167" s="17"/>
      <c r="ALT167" s="17"/>
      <c r="ALU167" s="17"/>
      <c r="ALV167" s="17"/>
      <c r="ALW167" s="17"/>
      <c r="ALX167" s="17"/>
    </row>
    <row r="168" spans="1:1012" s="16" customFormat="1" ht="36.75" customHeight="1" x14ac:dyDescent="0.25">
      <c r="A168" s="52" t="s">
        <v>244</v>
      </c>
      <c r="B168" s="42">
        <v>62</v>
      </c>
      <c r="C168" s="42" t="s">
        <v>255</v>
      </c>
      <c r="D168" s="49">
        <v>0.97109999999999996</v>
      </c>
      <c r="E168" s="49">
        <v>0.96940000000000004</v>
      </c>
      <c r="ALR168" s="17"/>
      <c r="ALS168" s="17"/>
      <c r="ALT168" s="17"/>
      <c r="ALU168" s="17"/>
      <c r="ALV168" s="17"/>
      <c r="ALW168" s="17"/>
      <c r="ALX168" s="17"/>
    </row>
    <row r="169" spans="1:1012" s="16" customFormat="1" ht="36.75" customHeight="1" x14ac:dyDescent="0.25">
      <c r="A169" s="52" t="s">
        <v>282</v>
      </c>
      <c r="B169" s="42">
        <v>64</v>
      </c>
      <c r="C169" s="42" t="s">
        <v>255</v>
      </c>
      <c r="D169" s="49">
        <v>0.97109999999999996</v>
      </c>
      <c r="E169" s="49">
        <v>0.96940000000000004</v>
      </c>
      <c r="ALR169" s="17"/>
      <c r="ALS169" s="17"/>
      <c r="ALT169" s="17"/>
      <c r="ALU169" s="17"/>
      <c r="ALV169" s="17"/>
      <c r="ALW169" s="17"/>
      <c r="ALX169" s="17"/>
    </row>
    <row r="170" spans="1:1012" s="16" customFormat="1" ht="36.75" customHeight="1" x14ac:dyDescent="0.25">
      <c r="A170" s="52" t="s">
        <v>244</v>
      </c>
      <c r="B170" s="42">
        <v>66</v>
      </c>
      <c r="C170" s="42" t="s">
        <v>255</v>
      </c>
      <c r="D170" s="49">
        <v>0.97109999999999996</v>
      </c>
      <c r="E170" s="49">
        <v>0.96940000000000004</v>
      </c>
      <c r="ALR170" s="17"/>
      <c r="ALS170" s="17"/>
      <c r="ALT170" s="17"/>
      <c r="ALU170" s="17"/>
      <c r="ALV170" s="17"/>
      <c r="ALW170" s="17"/>
      <c r="ALX170" s="17"/>
    </row>
    <row r="171" spans="1:1012" s="16" customFormat="1" ht="36.75" customHeight="1" x14ac:dyDescent="0.25">
      <c r="A171" s="52" t="s">
        <v>282</v>
      </c>
      <c r="B171" s="42">
        <v>68</v>
      </c>
      <c r="C171" s="42" t="s">
        <v>255</v>
      </c>
      <c r="D171" s="49">
        <v>0.97109999999999996</v>
      </c>
      <c r="E171" s="49">
        <v>0.96940000000000004</v>
      </c>
      <c r="ALR171" s="17"/>
      <c r="ALS171" s="17"/>
      <c r="ALT171" s="17"/>
      <c r="ALU171" s="17"/>
      <c r="ALV171" s="17"/>
      <c r="ALW171" s="17"/>
      <c r="ALX171" s="17"/>
    </row>
    <row r="172" spans="1:1012" s="16" customFormat="1" ht="36.75" customHeight="1" x14ac:dyDescent="0.25">
      <c r="A172" s="52" t="s">
        <v>244</v>
      </c>
      <c r="B172" s="42">
        <v>70</v>
      </c>
      <c r="C172" s="42" t="s">
        <v>255</v>
      </c>
      <c r="D172" s="49">
        <v>0.96260000000000001</v>
      </c>
      <c r="E172" s="49">
        <v>0.96940000000000004</v>
      </c>
      <c r="ALR172" s="17"/>
      <c r="ALS172" s="17"/>
      <c r="ALT172" s="17"/>
      <c r="ALU172" s="17"/>
      <c r="ALV172" s="17"/>
      <c r="ALW172" s="17"/>
      <c r="ALX172" s="17"/>
    </row>
    <row r="173" spans="1:1012" s="16" customFormat="1" ht="36.75" customHeight="1" x14ac:dyDescent="0.25">
      <c r="A173" s="52" t="s">
        <v>244</v>
      </c>
      <c r="B173" s="42">
        <v>72</v>
      </c>
      <c r="C173" s="42" t="s">
        <v>255</v>
      </c>
      <c r="D173" s="49">
        <v>0.96260000000000001</v>
      </c>
      <c r="E173" s="49">
        <v>0.96940000000000004</v>
      </c>
      <c r="ALR173" s="17"/>
      <c r="ALS173" s="17"/>
      <c r="ALT173" s="17"/>
      <c r="ALU173" s="17"/>
      <c r="ALV173" s="17"/>
      <c r="ALW173" s="17"/>
      <c r="ALX173" s="17"/>
    </row>
    <row r="174" spans="1:1012" s="16" customFormat="1" ht="36.75" customHeight="1" x14ac:dyDescent="0.25">
      <c r="A174" s="52" t="s">
        <v>244</v>
      </c>
      <c r="B174" s="42">
        <v>74</v>
      </c>
      <c r="C174" s="42" t="s">
        <v>255</v>
      </c>
      <c r="D174" s="49">
        <v>0.97109999999999996</v>
      </c>
      <c r="E174" s="49">
        <v>0.96940000000000004</v>
      </c>
      <c r="ALR174" s="17"/>
      <c r="ALS174" s="17"/>
      <c r="ALT174" s="17"/>
      <c r="ALU174" s="17"/>
      <c r="ALV174" s="17"/>
      <c r="ALW174" s="17"/>
      <c r="ALX174" s="17"/>
    </row>
    <row r="175" spans="1:1012" s="16" customFormat="1" ht="36.75" customHeight="1" x14ac:dyDescent="0.25">
      <c r="A175" s="52" t="s">
        <v>283</v>
      </c>
      <c r="B175" s="42">
        <v>65</v>
      </c>
      <c r="C175" s="42" t="s">
        <v>255</v>
      </c>
      <c r="D175" s="49">
        <v>0.97109999999999996</v>
      </c>
      <c r="E175" s="49">
        <v>0.96940000000000004</v>
      </c>
      <c r="ALR175" s="17"/>
      <c r="ALS175" s="17"/>
      <c r="ALT175" s="17"/>
      <c r="ALU175" s="17"/>
      <c r="ALV175" s="17"/>
      <c r="ALW175" s="17"/>
      <c r="ALX175" s="17"/>
    </row>
    <row r="176" spans="1:1012" s="16" customFormat="1" ht="36.75" customHeight="1" x14ac:dyDescent="0.25">
      <c r="A176" s="52" t="s">
        <v>284</v>
      </c>
      <c r="B176" s="42">
        <v>3</v>
      </c>
      <c r="C176" s="42" t="s">
        <v>255</v>
      </c>
      <c r="D176" s="49">
        <v>0.97789999999999999</v>
      </c>
      <c r="E176" s="49">
        <v>0.96940000000000004</v>
      </c>
      <c r="ALR176" s="17"/>
      <c r="ALS176" s="17"/>
      <c r="ALT176" s="17"/>
      <c r="ALU176" s="17"/>
      <c r="ALV176" s="17"/>
      <c r="ALW176" s="17"/>
      <c r="ALX176" s="17"/>
    </row>
    <row r="177" spans="1:1012" s="16" customFormat="1" ht="36.75" customHeight="1" x14ac:dyDescent="0.25">
      <c r="A177" s="52" t="s">
        <v>285</v>
      </c>
      <c r="B177" s="42">
        <v>5</v>
      </c>
      <c r="C177" s="42" t="s">
        <v>255</v>
      </c>
      <c r="D177" s="49">
        <v>0.96260000000000001</v>
      </c>
      <c r="E177" s="49">
        <v>0.96940000000000004</v>
      </c>
      <c r="ALR177" s="17"/>
      <c r="ALS177" s="17"/>
      <c r="ALT177" s="17"/>
      <c r="ALU177" s="17"/>
      <c r="ALV177" s="17"/>
      <c r="ALW177" s="17"/>
      <c r="ALX177" s="17"/>
    </row>
    <row r="178" spans="1:1012" s="16" customFormat="1" ht="36.75" customHeight="1" x14ac:dyDescent="0.25">
      <c r="A178" s="52" t="s">
        <v>284</v>
      </c>
      <c r="B178" s="42" t="s">
        <v>280</v>
      </c>
      <c r="C178" s="42" t="s">
        <v>255</v>
      </c>
      <c r="D178" s="49">
        <v>0.97109999999999996</v>
      </c>
      <c r="E178" s="49">
        <v>0.96940000000000004</v>
      </c>
      <c r="ALR178" s="17"/>
      <c r="ALS178" s="17"/>
      <c r="ALT178" s="17"/>
      <c r="ALU178" s="17"/>
      <c r="ALV178" s="17"/>
      <c r="ALW178" s="17"/>
      <c r="ALX178" s="17"/>
    </row>
    <row r="179" spans="1:1012" s="16" customFormat="1" ht="36.75" customHeight="1" x14ac:dyDescent="0.25">
      <c r="A179" s="52" t="s">
        <v>286</v>
      </c>
      <c r="B179" s="42">
        <v>9</v>
      </c>
      <c r="C179" s="42" t="s">
        <v>255</v>
      </c>
      <c r="D179" s="49">
        <v>0.97109999999999996</v>
      </c>
      <c r="E179" s="49">
        <v>0.96940000000000004</v>
      </c>
      <c r="ALR179" s="17"/>
      <c r="ALS179" s="17"/>
      <c r="ALT179" s="17"/>
      <c r="ALU179" s="17"/>
      <c r="ALV179" s="17"/>
      <c r="ALW179" s="17"/>
      <c r="ALX179" s="17"/>
    </row>
    <row r="180" spans="1:1012" s="16" customFormat="1" ht="36.75" customHeight="1" x14ac:dyDescent="0.25">
      <c r="A180" s="52" t="s">
        <v>285</v>
      </c>
      <c r="B180" s="42" t="s">
        <v>287</v>
      </c>
      <c r="C180" s="42" t="s">
        <v>255</v>
      </c>
      <c r="D180" s="49">
        <v>0.97109999999999996</v>
      </c>
      <c r="E180" s="49">
        <v>0.96940000000000004</v>
      </c>
      <c r="ALR180" s="17"/>
      <c r="ALS180" s="17"/>
      <c r="ALT180" s="17"/>
      <c r="ALU180" s="17"/>
      <c r="ALV180" s="17"/>
      <c r="ALW180" s="17"/>
      <c r="ALX180" s="17"/>
    </row>
    <row r="181" spans="1:1012" s="16" customFormat="1" ht="36.75" customHeight="1" x14ac:dyDescent="0.25">
      <c r="A181" s="52" t="s">
        <v>288</v>
      </c>
      <c r="B181" s="42">
        <v>11</v>
      </c>
      <c r="C181" s="42" t="s">
        <v>255</v>
      </c>
      <c r="D181" s="49">
        <v>0.97109999999999996</v>
      </c>
      <c r="E181" s="49">
        <v>0.96940000000000004</v>
      </c>
      <c r="ALR181" s="17"/>
      <c r="ALS181" s="17"/>
      <c r="ALT181" s="17"/>
      <c r="ALU181" s="17"/>
      <c r="ALV181" s="17"/>
      <c r="ALW181" s="17"/>
      <c r="ALX181" s="17"/>
    </row>
    <row r="182" spans="1:1012" s="16" customFormat="1" ht="36.75" customHeight="1" x14ac:dyDescent="0.25">
      <c r="A182" s="52" t="s">
        <v>288</v>
      </c>
      <c r="B182" s="42" t="s">
        <v>289</v>
      </c>
      <c r="C182" s="42" t="s">
        <v>255</v>
      </c>
      <c r="D182" s="49">
        <v>0.97109999999999996</v>
      </c>
      <c r="E182" s="49">
        <v>0.96940000000000004</v>
      </c>
      <c r="ALR182" s="17"/>
      <c r="ALS182" s="17"/>
      <c r="ALT182" s="17"/>
      <c r="ALU182" s="17"/>
      <c r="ALV182" s="17"/>
      <c r="ALW182" s="17"/>
      <c r="ALX182" s="17"/>
    </row>
    <row r="183" spans="1:1012" s="16" customFormat="1" ht="36.75" customHeight="1" x14ac:dyDescent="0.25">
      <c r="A183" s="53" t="s">
        <v>279</v>
      </c>
      <c r="B183" s="50" t="s">
        <v>290</v>
      </c>
      <c r="C183" s="54" t="s">
        <v>255</v>
      </c>
      <c r="D183" s="49">
        <v>0.97789999999999999</v>
      </c>
      <c r="E183" s="49">
        <v>0.96940000000000004</v>
      </c>
      <c r="ALR183" s="17"/>
      <c r="ALS183" s="17"/>
      <c r="ALT183" s="17"/>
      <c r="ALU183" s="17"/>
      <c r="ALV183" s="17"/>
      <c r="ALW183" s="17"/>
      <c r="ALX183" s="17"/>
    </row>
    <row r="184" spans="1:1012" s="16" customFormat="1" ht="36.75" customHeight="1" x14ac:dyDescent="0.25">
      <c r="A184" s="53" t="s">
        <v>279</v>
      </c>
      <c r="B184" s="42">
        <v>4</v>
      </c>
      <c r="C184" s="54" t="s">
        <v>255</v>
      </c>
      <c r="D184" s="49">
        <v>0.97789999999999999</v>
      </c>
      <c r="E184" s="49">
        <v>0.96940000000000004</v>
      </c>
      <c r="ALR184" s="17"/>
      <c r="ALS184" s="17"/>
      <c r="ALT184" s="17"/>
      <c r="ALU184" s="17"/>
      <c r="ALV184" s="17"/>
      <c r="ALW184" s="17"/>
      <c r="ALX184" s="17"/>
    </row>
    <row r="185" spans="1:1012" s="16" customFormat="1" ht="36.75" customHeight="1" x14ac:dyDescent="0.25">
      <c r="A185" s="53" t="s">
        <v>279</v>
      </c>
      <c r="B185" s="42">
        <v>6</v>
      </c>
      <c r="C185" s="54" t="s">
        <v>255</v>
      </c>
      <c r="D185" s="49">
        <v>0.97789999999999999</v>
      </c>
      <c r="E185" s="49">
        <v>0.96940000000000004</v>
      </c>
      <c r="ALR185" s="17"/>
      <c r="ALS185" s="17"/>
      <c r="ALT185" s="17"/>
      <c r="ALU185" s="17"/>
      <c r="ALV185" s="17"/>
      <c r="ALW185" s="17"/>
      <c r="ALX185" s="17"/>
    </row>
    <row r="186" spans="1:1012" s="16" customFormat="1" ht="36.75" customHeight="1" x14ac:dyDescent="0.25">
      <c r="A186" s="53" t="s">
        <v>279</v>
      </c>
      <c r="B186" s="42">
        <v>8</v>
      </c>
      <c r="C186" s="54" t="s">
        <v>255</v>
      </c>
      <c r="D186" s="49">
        <v>0.97789999999999999</v>
      </c>
      <c r="E186" s="49">
        <v>0.96940000000000004</v>
      </c>
      <c r="ALR186" s="17"/>
      <c r="ALS186" s="17"/>
      <c r="ALT186" s="17"/>
      <c r="ALU186" s="17"/>
      <c r="ALV186" s="17"/>
      <c r="ALW186" s="17"/>
      <c r="ALX186" s="17"/>
    </row>
    <row r="187" spans="1:1012" s="16" customFormat="1" ht="36.75" customHeight="1" x14ac:dyDescent="0.25">
      <c r="A187" s="53" t="s">
        <v>279</v>
      </c>
      <c r="B187" s="42" t="s">
        <v>291</v>
      </c>
      <c r="C187" s="54" t="s">
        <v>255</v>
      </c>
      <c r="D187" s="49">
        <v>0.97789999999999999</v>
      </c>
      <c r="E187" s="49">
        <v>0.96940000000000004</v>
      </c>
      <c r="ALR187" s="17"/>
      <c r="ALS187" s="17"/>
      <c r="ALT187" s="17"/>
      <c r="ALU187" s="17"/>
      <c r="ALV187" s="17"/>
      <c r="ALW187" s="17"/>
      <c r="ALX187" s="17"/>
    </row>
    <row r="188" spans="1:1012" s="16" customFormat="1" ht="36.75" customHeight="1" x14ac:dyDescent="0.25">
      <c r="A188" s="52" t="s">
        <v>261</v>
      </c>
      <c r="B188" s="42" t="s">
        <v>263</v>
      </c>
      <c r="C188" s="42" t="s">
        <v>255</v>
      </c>
      <c r="D188" s="49">
        <v>0.96940000000000004</v>
      </c>
      <c r="E188" s="49">
        <v>0.96940000000000004</v>
      </c>
      <c r="ALR188" s="17"/>
      <c r="ALS188" s="17"/>
      <c r="ALT188" s="17"/>
      <c r="ALU188" s="17"/>
      <c r="ALV188" s="17"/>
      <c r="ALW188" s="17"/>
      <c r="ALX188" s="17"/>
    </row>
    <row r="189" spans="1:1012" s="16" customFormat="1" ht="36.75" customHeight="1" x14ac:dyDescent="0.25">
      <c r="A189" s="52" t="s">
        <v>244</v>
      </c>
      <c r="B189" s="42" t="s">
        <v>292</v>
      </c>
      <c r="C189" s="42" t="s">
        <v>255</v>
      </c>
      <c r="D189" s="49">
        <v>0.97109999999999996</v>
      </c>
      <c r="E189" s="49">
        <v>0.96940000000000004</v>
      </c>
      <c r="ALR189" s="17"/>
      <c r="ALS189" s="17"/>
      <c r="ALT189" s="17"/>
      <c r="ALU189" s="17"/>
      <c r="ALV189" s="17"/>
      <c r="ALW189" s="17"/>
      <c r="ALX189" s="17"/>
    </row>
    <row r="190" spans="1:1012" s="16" customFormat="1" ht="36.75" customHeight="1" x14ac:dyDescent="0.25">
      <c r="A190" s="52" t="s">
        <v>282</v>
      </c>
      <c r="B190" s="42" t="s">
        <v>293</v>
      </c>
      <c r="C190" s="42" t="s">
        <v>255</v>
      </c>
      <c r="D190" s="49">
        <v>0.96940000000000004</v>
      </c>
      <c r="E190" s="49">
        <v>0.96940000000000004</v>
      </c>
      <c r="ALR190" s="17"/>
      <c r="ALS190" s="17"/>
      <c r="ALT190" s="17"/>
      <c r="ALU190" s="17"/>
      <c r="ALV190" s="17"/>
      <c r="ALW190" s="17"/>
      <c r="ALX190" s="17"/>
    </row>
    <row r="191" spans="1:1012" s="16" customFormat="1" ht="36.75" customHeight="1" x14ac:dyDescent="0.25">
      <c r="A191" s="52" t="s">
        <v>244</v>
      </c>
      <c r="B191" s="42">
        <v>73</v>
      </c>
      <c r="C191" s="42" t="s">
        <v>255</v>
      </c>
      <c r="D191" s="49">
        <v>0.97109999999999996</v>
      </c>
      <c r="E191" s="49">
        <v>0.96940000000000004</v>
      </c>
      <c r="ALR191" s="17"/>
      <c r="ALS191" s="17"/>
      <c r="ALT191" s="17"/>
      <c r="ALU191" s="17"/>
      <c r="ALV191" s="17"/>
      <c r="ALW191" s="17"/>
      <c r="ALX191" s="17"/>
    </row>
    <row r="192" spans="1:1012" s="16" customFormat="1" ht="36.75" customHeight="1" x14ac:dyDescent="0.25">
      <c r="A192" s="52" t="s">
        <v>244</v>
      </c>
      <c r="B192" s="42" t="s">
        <v>294</v>
      </c>
      <c r="C192" s="42" t="s">
        <v>255</v>
      </c>
      <c r="D192" s="49">
        <v>0.96260000000000001</v>
      </c>
      <c r="E192" s="49">
        <v>0.96940000000000004</v>
      </c>
      <c r="ALR192" s="17"/>
      <c r="ALS192" s="17"/>
      <c r="ALT192" s="17"/>
      <c r="ALU192" s="17"/>
      <c r="ALV192" s="17"/>
      <c r="ALW192" s="17"/>
      <c r="ALX192" s="17"/>
    </row>
    <row r="193" spans="1:1012" s="16" customFormat="1" ht="36.75" customHeight="1" x14ac:dyDescent="0.25">
      <c r="A193" s="52" t="s">
        <v>244</v>
      </c>
      <c r="B193" s="42" t="s">
        <v>295</v>
      </c>
      <c r="C193" s="42" t="s">
        <v>255</v>
      </c>
      <c r="D193" s="49">
        <v>0.97109999999999996</v>
      </c>
      <c r="E193" s="49">
        <v>0.96940000000000004</v>
      </c>
      <c r="ALR193" s="17"/>
      <c r="ALS193" s="17"/>
      <c r="ALT193" s="17"/>
      <c r="ALU193" s="17"/>
      <c r="ALV193" s="17"/>
      <c r="ALW193" s="17"/>
      <c r="ALX193" s="17"/>
    </row>
    <row r="194" spans="1:1012" s="16" customFormat="1" ht="36.75" customHeight="1" x14ac:dyDescent="0.25">
      <c r="A194" s="52" t="s">
        <v>282</v>
      </c>
      <c r="B194" s="42" t="s">
        <v>296</v>
      </c>
      <c r="C194" s="42" t="s">
        <v>255</v>
      </c>
      <c r="D194" s="49">
        <v>0.96260000000000001</v>
      </c>
      <c r="E194" s="49">
        <v>0.96940000000000004</v>
      </c>
      <c r="ALR194" s="17"/>
      <c r="ALS194" s="17"/>
      <c r="ALT194" s="17"/>
      <c r="ALU194" s="17"/>
      <c r="ALV194" s="17"/>
      <c r="ALW194" s="17"/>
      <c r="ALX194" s="17"/>
    </row>
    <row r="195" spans="1:1012" s="16" customFormat="1" ht="36.75" customHeight="1" x14ac:dyDescent="0.25">
      <c r="A195" s="52" t="s">
        <v>244</v>
      </c>
      <c r="B195" s="42" t="s">
        <v>297</v>
      </c>
      <c r="C195" s="42" t="s">
        <v>255</v>
      </c>
      <c r="D195" s="49">
        <v>0.97109999999999996</v>
      </c>
      <c r="E195" s="49">
        <v>0.96940000000000004</v>
      </c>
      <c r="ALR195" s="17"/>
      <c r="ALS195" s="17"/>
      <c r="ALT195" s="17"/>
      <c r="ALU195" s="17"/>
      <c r="ALV195" s="17"/>
      <c r="ALW195" s="17"/>
      <c r="ALX195" s="17"/>
    </row>
    <row r="196" spans="1:1012" s="16" customFormat="1" ht="36.75" customHeight="1" x14ac:dyDescent="0.25">
      <c r="A196" s="52" t="s">
        <v>244</v>
      </c>
      <c r="B196" s="42" t="s">
        <v>298</v>
      </c>
      <c r="C196" s="42" t="s">
        <v>255</v>
      </c>
      <c r="D196" s="49">
        <v>0.97109999999999996</v>
      </c>
      <c r="E196" s="49">
        <v>0.96940000000000004</v>
      </c>
      <c r="ALR196" s="17"/>
      <c r="ALS196" s="17"/>
      <c r="ALT196" s="17"/>
      <c r="ALU196" s="17"/>
      <c r="ALV196" s="17"/>
      <c r="ALW196" s="17"/>
      <c r="ALX196" s="17"/>
    </row>
    <row r="197" spans="1:1012" s="16" customFormat="1" ht="36.75" customHeight="1" x14ac:dyDescent="0.25">
      <c r="A197" s="52" t="s">
        <v>244</v>
      </c>
      <c r="B197" s="42" t="s">
        <v>299</v>
      </c>
      <c r="C197" s="42" t="s">
        <v>255</v>
      </c>
      <c r="D197" s="49">
        <v>0.96260000000000001</v>
      </c>
      <c r="E197" s="49">
        <v>0.96940000000000004</v>
      </c>
      <c r="ALR197" s="17"/>
      <c r="ALS197" s="17"/>
      <c r="ALT197" s="17"/>
      <c r="ALU197" s="17"/>
      <c r="ALV197" s="17"/>
      <c r="ALW197" s="17"/>
      <c r="ALX197" s="17"/>
    </row>
    <row r="198" spans="1:1012" s="16" customFormat="1" ht="36.75" customHeight="1" x14ac:dyDescent="0.25">
      <c r="A198" s="52" t="s">
        <v>244</v>
      </c>
      <c r="B198" s="42" t="s">
        <v>300</v>
      </c>
      <c r="C198" s="42" t="s">
        <v>255</v>
      </c>
      <c r="D198" s="49">
        <v>0.97109999999999996</v>
      </c>
      <c r="E198" s="49">
        <v>0.96940000000000004</v>
      </c>
      <c r="ALR198" s="17"/>
      <c r="ALS198" s="17"/>
      <c r="ALT198" s="17"/>
      <c r="ALU198" s="17"/>
      <c r="ALV198" s="17"/>
      <c r="ALW198" s="17"/>
      <c r="ALX198" s="17"/>
    </row>
    <row r="199" spans="1:1012" s="16" customFormat="1" ht="36.75" customHeight="1" x14ac:dyDescent="0.25">
      <c r="A199" s="52" t="s">
        <v>244</v>
      </c>
      <c r="B199" s="42">
        <v>79</v>
      </c>
      <c r="C199" s="42" t="s">
        <v>255</v>
      </c>
      <c r="D199" s="49">
        <v>0.97109999999999996</v>
      </c>
      <c r="E199" s="49">
        <v>0.96940000000000004</v>
      </c>
      <c r="ALR199" s="17"/>
      <c r="ALS199" s="17"/>
      <c r="ALT199" s="17"/>
      <c r="ALU199" s="17"/>
      <c r="ALV199" s="17"/>
      <c r="ALW199" s="17"/>
      <c r="ALX199" s="17"/>
    </row>
    <row r="200" spans="1:1012" s="16" customFormat="1" ht="36.75" customHeight="1" x14ac:dyDescent="0.25">
      <c r="A200" s="52" t="s">
        <v>244</v>
      </c>
      <c r="B200" s="42" t="s">
        <v>301</v>
      </c>
      <c r="C200" s="42" t="s">
        <v>255</v>
      </c>
      <c r="D200" s="49">
        <v>0.97789999999999999</v>
      </c>
      <c r="E200" s="49">
        <v>0.96940000000000004</v>
      </c>
      <c r="ALR200" s="17"/>
      <c r="ALS200" s="17"/>
      <c r="ALT200" s="17"/>
      <c r="ALU200" s="17"/>
      <c r="ALV200" s="17"/>
      <c r="ALW200" s="17"/>
      <c r="ALX200" s="17"/>
    </row>
    <row r="201" spans="1:1012" s="16" customFormat="1" ht="36.75" customHeight="1" x14ac:dyDescent="0.25">
      <c r="A201" s="52" t="s">
        <v>244</v>
      </c>
      <c r="B201" s="42">
        <v>81</v>
      </c>
      <c r="C201" s="42" t="s">
        <v>255</v>
      </c>
      <c r="D201" s="49">
        <v>0.97109999999999996</v>
      </c>
      <c r="E201" s="49">
        <v>0.96940000000000004</v>
      </c>
      <c r="ALR201" s="17"/>
      <c r="ALS201" s="17"/>
      <c r="ALT201" s="17"/>
      <c r="ALU201" s="17"/>
      <c r="ALV201" s="17"/>
      <c r="ALW201" s="17"/>
      <c r="ALX201" s="17"/>
    </row>
    <row r="202" spans="1:1012" s="16" customFormat="1" ht="36.75" customHeight="1" x14ac:dyDescent="0.25">
      <c r="A202" s="52" t="s">
        <v>244</v>
      </c>
      <c r="B202" s="42">
        <v>83</v>
      </c>
      <c r="C202" s="42" t="s">
        <v>255</v>
      </c>
      <c r="D202" s="49">
        <v>0.97109999999999996</v>
      </c>
      <c r="E202" s="49">
        <v>0.96940000000000004</v>
      </c>
      <c r="ALR202" s="17"/>
      <c r="ALS202" s="17"/>
      <c r="ALT202" s="17"/>
      <c r="ALU202" s="17"/>
      <c r="ALV202" s="17"/>
      <c r="ALW202" s="17"/>
      <c r="ALX202" s="17"/>
    </row>
    <row r="203" spans="1:1012" s="16" customFormat="1" ht="36.75" customHeight="1" x14ac:dyDescent="0.25">
      <c r="A203" s="52" t="s">
        <v>244</v>
      </c>
      <c r="B203" s="42" t="s">
        <v>302</v>
      </c>
      <c r="C203" s="42" t="s">
        <v>255</v>
      </c>
      <c r="D203" s="49">
        <v>0.96260000000000001</v>
      </c>
      <c r="E203" s="49">
        <v>0.96940000000000004</v>
      </c>
      <c r="ALR203" s="17"/>
      <c r="ALS203" s="17"/>
      <c r="ALT203" s="17"/>
      <c r="ALU203" s="17"/>
      <c r="ALV203" s="17"/>
      <c r="ALW203" s="17"/>
      <c r="ALX203" s="17"/>
    </row>
    <row r="204" spans="1:1012" s="16" customFormat="1" ht="36.75" customHeight="1" x14ac:dyDescent="0.25">
      <c r="A204" s="52" t="s">
        <v>275</v>
      </c>
      <c r="B204" s="42" t="s">
        <v>303</v>
      </c>
      <c r="C204" s="42" t="s">
        <v>255</v>
      </c>
      <c r="D204" s="49">
        <v>0.96260000000000001</v>
      </c>
      <c r="E204" s="49">
        <v>0.96940000000000004</v>
      </c>
      <c r="ALR204" s="17"/>
      <c r="ALS204" s="17"/>
      <c r="ALT204" s="17"/>
      <c r="ALU204" s="17"/>
      <c r="ALV204" s="17"/>
      <c r="ALW204" s="17"/>
      <c r="ALX204" s="17"/>
    </row>
    <row r="205" spans="1:1012" s="16" customFormat="1" ht="36.75" customHeight="1" x14ac:dyDescent="0.25">
      <c r="A205" s="52" t="s">
        <v>304</v>
      </c>
      <c r="B205" s="42">
        <v>4</v>
      </c>
      <c r="C205" s="42" t="s">
        <v>255</v>
      </c>
      <c r="D205" s="49">
        <v>0.97109999999999996</v>
      </c>
      <c r="E205" s="49">
        <v>0.96940000000000004</v>
      </c>
      <c r="ALR205" s="17"/>
      <c r="ALS205" s="17"/>
      <c r="ALT205" s="17"/>
      <c r="ALU205" s="17"/>
      <c r="ALV205" s="17"/>
      <c r="ALW205" s="17"/>
      <c r="ALX205" s="17"/>
    </row>
    <row r="206" spans="1:1012" s="16" customFormat="1" ht="36.75" customHeight="1" x14ac:dyDescent="0.25">
      <c r="A206" s="52" t="s">
        <v>305</v>
      </c>
      <c r="B206" s="42">
        <v>6</v>
      </c>
      <c r="C206" s="42" t="s">
        <v>255</v>
      </c>
      <c r="D206" s="49">
        <v>0.97109999999999996</v>
      </c>
      <c r="E206" s="49">
        <v>0.96940000000000004</v>
      </c>
      <c r="ALR206" s="17"/>
      <c r="ALS206" s="17"/>
      <c r="ALT206" s="17"/>
      <c r="ALU206" s="17"/>
      <c r="ALV206" s="17"/>
      <c r="ALW206" s="17"/>
      <c r="ALX206" s="17"/>
    </row>
    <row r="207" spans="1:1012" s="16" customFormat="1" ht="36.75" customHeight="1" x14ac:dyDescent="0.25">
      <c r="A207" s="52" t="s">
        <v>304</v>
      </c>
      <c r="B207" s="42" t="s">
        <v>306</v>
      </c>
      <c r="C207" s="42" t="s">
        <v>255</v>
      </c>
      <c r="D207" s="49">
        <v>0.97109999999999996</v>
      </c>
      <c r="E207" s="49">
        <v>0.96940000000000004</v>
      </c>
      <c r="ALR207" s="17"/>
      <c r="ALS207" s="17"/>
      <c r="ALT207" s="17"/>
      <c r="ALU207" s="17"/>
      <c r="ALV207" s="17"/>
      <c r="ALW207" s="17"/>
      <c r="ALX207" s="17"/>
    </row>
    <row r="208" spans="1:1012" s="16" customFormat="1" ht="36.75" customHeight="1" x14ac:dyDescent="0.25">
      <c r="A208" s="52" t="s">
        <v>304</v>
      </c>
      <c r="B208" s="42">
        <v>10</v>
      </c>
      <c r="C208" s="42" t="s">
        <v>255</v>
      </c>
      <c r="D208" s="49">
        <v>0.96260000000000001</v>
      </c>
      <c r="E208" s="49">
        <v>0.96940000000000004</v>
      </c>
      <c r="ALR208" s="17"/>
      <c r="ALS208" s="17"/>
      <c r="ALT208" s="17"/>
      <c r="ALU208" s="17"/>
      <c r="ALV208" s="17"/>
      <c r="ALW208" s="17"/>
      <c r="ALX208" s="17"/>
    </row>
    <row r="209" spans="1:1012" s="16" customFormat="1" ht="36.75" customHeight="1" x14ac:dyDescent="0.25">
      <c r="A209" s="52" t="s">
        <v>304</v>
      </c>
      <c r="B209" s="42">
        <v>16</v>
      </c>
      <c r="C209" s="42" t="s">
        <v>255</v>
      </c>
      <c r="D209" s="49">
        <v>0.97109999999999996</v>
      </c>
      <c r="E209" s="49">
        <v>0.96940000000000004</v>
      </c>
      <c r="ALR209" s="17"/>
      <c r="ALS209" s="17"/>
      <c r="ALT209" s="17"/>
      <c r="ALU209" s="17"/>
      <c r="ALV209" s="17"/>
      <c r="ALW209" s="17"/>
      <c r="ALX209" s="17"/>
    </row>
    <row r="210" spans="1:1012" s="16" customFormat="1" ht="36.75" customHeight="1" x14ac:dyDescent="0.25">
      <c r="A210" s="52" t="s">
        <v>304</v>
      </c>
      <c r="B210" s="42" t="s">
        <v>273</v>
      </c>
      <c r="C210" s="42" t="s">
        <v>255</v>
      </c>
      <c r="D210" s="49">
        <v>0.97789999999999999</v>
      </c>
      <c r="E210" s="49">
        <v>0.96940000000000004</v>
      </c>
      <c r="ALR210" s="17"/>
      <c r="ALS210" s="17"/>
      <c r="ALT210" s="17"/>
      <c r="ALU210" s="17"/>
      <c r="ALV210" s="17"/>
      <c r="ALW210" s="17"/>
      <c r="ALX210" s="17"/>
    </row>
    <row r="211" spans="1:1012" s="16" customFormat="1" ht="36.75" customHeight="1" x14ac:dyDescent="0.25">
      <c r="A211" s="52" t="s">
        <v>304</v>
      </c>
      <c r="B211" s="42">
        <v>18</v>
      </c>
      <c r="C211" s="42" t="s">
        <v>255</v>
      </c>
      <c r="D211" s="49">
        <v>0.97109999999999996</v>
      </c>
      <c r="E211" s="49">
        <v>0.96940000000000004</v>
      </c>
      <c r="ALR211" s="17"/>
      <c r="ALS211" s="17"/>
      <c r="ALT211" s="17"/>
      <c r="ALU211" s="17"/>
      <c r="ALV211" s="17"/>
      <c r="ALW211" s="17"/>
      <c r="ALX211" s="17"/>
    </row>
    <row r="212" spans="1:1012" s="16" customFormat="1" ht="36.75" customHeight="1" x14ac:dyDescent="0.25">
      <c r="A212" s="52" t="s">
        <v>304</v>
      </c>
      <c r="B212" s="42">
        <v>20</v>
      </c>
      <c r="C212" s="42" t="s">
        <v>255</v>
      </c>
      <c r="D212" s="49">
        <v>0.97109999999999996</v>
      </c>
      <c r="E212" s="49">
        <v>0.96940000000000004</v>
      </c>
      <c r="ALR212" s="17"/>
      <c r="ALS212" s="17"/>
      <c r="ALT212" s="17"/>
      <c r="ALU212" s="17"/>
      <c r="ALV212" s="17"/>
      <c r="ALW212" s="17"/>
      <c r="ALX212" s="17"/>
    </row>
    <row r="213" spans="1:1012" s="16" customFormat="1" ht="36.75" customHeight="1" x14ac:dyDescent="0.25">
      <c r="A213" s="52" t="s">
        <v>304</v>
      </c>
      <c r="B213" s="42" t="s">
        <v>307</v>
      </c>
      <c r="C213" s="42" t="s">
        <v>255</v>
      </c>
      <c r="D213" s="49">
        <v>0.96260000000000001</v>
      </c>
      <c r="E213" s="49">
        <v>0.96940000000000004</v>
      </c>
      <c r="ALR213" s="17"/>
      <c r="ALS213" s="17"/>
      <c r="ALT213" s="17"/>
      <c r="ALU213" s="17"/>
      <c r="ALV213" s="17"/>
      <c r="ALW213" s="17"/>
      <c r="ALX213" s="17"/>
    </row>
    <row r="214" spans="1:1012" s="16" customFormat="1" ht="36.75" customHeight="1" x14ac:dyDescent="0.25">
      <c r="A214" s="52" t="s">
        <v>304</v>
      </c>
      <c r="B214" s="42">
        <v>22</v>
      </c>
      <c r="C214" s="42" t="s">
        <v>255</v>
      </c>
      <c r="D214" s="49">
        <v>0.97789999999999999</v>
      </c>
      <c r="E214" s="49">
        <v>0.96940000000000004</v>
      </c>
      <c r="ALR214" s="17"/>
      <c r="ALS214" s="17"/>
      <c r="ALT214" s="17"/>
      <c r="ALU214" s="17"/>
      <c r="ALV214" s="17"/>
      <c r="ALW214" s="17"/>
      <c r="ALX214" s="17"/>
    </row>
    <row r="215" spans="1:1012" s="16" customFormat="1" ht="36.75" customHeight="1" x14ac:dyDescent="0.25">
      <c r="A215" s="52" t="s">
        <v>304</v>
      </c>
      <c r="B215" s="42" t="s">
        <v>308</v>
      </c>
      <c r="C215" s="42" t="s">
        <v>255</v>
      </c>
      <c r="D215" s="49">
        <v>0.97789999999999999</v>
      </c>
      <c r="E215" s="49">
        <v>0.96940000000000004</v>
      </c>
      <c r="ALR215" s="17"/>
      <c r="ALS215" s="17"/>
      <c r="ALT215" s="17"/>
      <c r="ALU215" s="17"/>
      <c r="ALV215" s="17"/>
      <c r="ALW215" s="17"/>
      <c r="ALX215" s="17"/>
    </row>
    <row r="216" spans="1:1012" s="16" customFormat="1" ht="36.75" customHeight="1" x14ac:dyDescent="0.25">
      <c r="A216" s="52" t="s">
        <v>304</v>
      </c>
      <c r="B216" s="42" t="s">
        <v>309</v>
      </c>
      <c r="C216" s="42" t="s">
        <v>255</v>
      </c>
      <c r="D216" s="49">
        <v>0.97789999999999999</v>
      </c>
      <c r="E216" s="49">
        <v>0.96940000000000004</v>
      </c>
      <c r="ALR216" s="17"/>
      <c r="ALS216" s="17"/>
      <c r="ALT216" s="17"/>
      <c r="ALU216" s="17"/>
      <c r="ALV216" s="17"/>
      <c r="ALW216" s="17"/>
      <c r="ALX216" s="17"/>
    </row>
    <row r="217" spans="1:1012" s="16" customFormat="1" ht="36.75" customHeight="1" x14ac:dyDescent="0.25">
      <c r="A217" s="52" t="s">
        <v>204</v>
      </c>
      <c r="B217" s="42">
        <v>4</v>
      </c>
      <c r="C217" s="42" t="s">
        <v>255</v>
      </c>
      <c r="D217" s="49">
        <v>0.97789999999999999</v>
      </c>
      <c r="E217" s="49">
        <v>0.96940000000000004</v>
      </c>
      <c r="ALR217" s="17"/>
      <c r="ALS217" s="17"/>
      <c r="ALT217" s="17"/>
      <c r="ALU217" s="17"/>
      <c r="ALV217" s="17"/>
      <c r="ALW217" s="17"/>
      <c r="ALX217" s="17"/>
    </row>
    <row r="218" spans="1:1012" s="16" customFormat="1" ht="36.75" customHeight="1" x14ac:dyDescent="0.25">
      <c r="A218" s="52" t="s">
        <v>288</v>
      </c>
      <c r="B218" s="42">
        <v>6</v>
      </c>
      <c r="C218" s="42" t="s">
        <v>255</v>
      </c>
      <c r="D218" s="49">
        <v>0.96940000000000004</v>
      </c>
      <c r="E218" s="49">
        <v>0.96940000000000004</v>
      </c>
      <c r="ALR218" s="17"/>
      <c r="ALS218" s="17"/>
      <c r="ALT218" s="17"/>
      <c r="ALU218" s="17"/>
      <c r="ALV218" s="17"/>
      <c r="ALW218" s="17"/>
      <c r="ALX218" s="17"/>
    </row>
    <row r="219" spans="1:1012" s="16" customFormat="1" ht="36.75" customHeight="1" x14ac:dyDescent="0.25">
      <c r="A219" s="52" t="s">
        <v>288</v>
      </c>
      <c r="B219" s="42">
        <v>12</v>
      </c>
      <c r="C219" s="42" t="s">
        <v>255</v>
      </c>
      <c r="D219" s="49">
        <v>0.97789999999999999</v>
      </c>
      <c r="E219" s="49">
        <v>0.96940000000000004</v>
      </c>
      <c r="ALR219" s="17"/>
      <c r="ALS219" s="17"/>
      <c r="ALT219" s="17"/>
      <c r="ALU219" s="17"/>
      <c r="ALV219" s="17"/>
      <c r="ALW219" s="17"/>
      <c r="ALX219" s="17"/>
    </row>
    <row r="220" spans="1:1012" s="16" customFormat="1" ht="36.75" customHeight="1" x14ac:dyDescent="0.25">
      <c r="A220" s="52" t="s">
        <v>254</v>
      </c>
      <c r="B220" s="42">
        <v>84</v>
      </c>
      <c r="C220" s="42" t="s">
        <v>255</v>
      </c>
      <c r="D220" s="49">
        <v>0.96260000000000001</v>
      </c>
      <c r="E220" s="49">
        <v>0.96940000000000004</v>
      </c>
      <c r="ALR220" s="17"/>
      <c r="ALS220" s="17"/>
      <c r="ALT220" s="17"/>
      <c r="ALU220" s="17"/>
      <c r="ALV220" s="17"/>
      <c r="ALW220" s="17"/>
      <c r="ALX220" s="17"/>
    </row>
    <row r="221" spans="1:1012" s="16" customFormat="1" ht="36.75" customHeight="1" x14ac:dyDescent="0.25">
      <c r="A221" s="52" t="s">
        <v>254</v>
      </c>
      <c r="B221" s="42">
        <v>86</v>
      </c>
      <c r="C221" s="42" t="s">
        <v>255</v>
      </c>
      <c r="D221" s="49">
        <v>0.97109999999999996</v>
      </c>
      <c r="E221" s="49">
        <v>0.96940000000000004</v>
      </c>
      <c r="ALR221" s="17"/>
      <c r="ALS221" s="17"/>
      <c r="ALT221" s="17"/>
      <c r="ALU221" s="17"/>
      <c r="ALV221" s="17"/>
      <c r="ALW221" s="17"/>
      <c r="ALX221" s="17"/>
    </row>
    <row r="222" spans="1:1012" s="16" customFormat="1" ht="36.75" customHeight="1" x14ac:dyDescent="0.25">
      <c r="A222" s="52" t="s">
        <v>254</v>
      </c>
      <c r="B222" s="42" t="s">
        <v>310</v>
      </c>
      <c r="C222" s="42" t="s">
        <v>255</v>
      </c>
      <c r="D222" s="49">
        <v>0.97109999999999996</v>
      </c>
      <c r="E222" s="49">
        <v>0.96940000000000004</v>
      </c>
      <c r="ALR222" s="17"/>
      <c r="ALS222" s="17"/>
      <c r="ALT222" s="17"/>
      <c r="ALU222" s="17"/>
      <c r="ALV222" s="17"/>
      <c r="ALW222" s="17"/>
      <c r="ALX222" s="17"/>
    </row>
    <row r="223" spans="1:1012" s="16" customFormat="1" ht="36.75" customHeight="1" x14ac:dyDescent="0.25">
      <c r="A223" s="52" t="s">
        <v>254</v>
      </c>
      <c r="B223" s="42">
        <v>88</v>
      </c>
      <c r="C223" s="42" t="s">
        <v>255</v>
      </c>
      <c r="D223" s="49">
        <v>0.97109999999999996</v>
      </c>
      <c r="E223" s="49">
        <v>0.96940000000000004</v>
      </c>
      <c r="ALR223" s="17"/>
      <c r="ALS223" s="17"/>
      <c r="ALT223" s="17"/>
      <c r="ALU223" s="17"/>
      <c r="ALV223" s="17"/>
      <c r="ALW223" s="17"/>
      <c r="ALX223" s="17"/>
    </row>
    <row r="224" spans="1:1012" s="16" customFormat="1" ht="36.75" customHeight="1" x14ac:dyDescent="0.25">
      <c r="A224" s="52" t="s">
        <v>254</v>
      </c>
      <c r="B224" s="42">
        <v>90</v>
      </c>
      <c r="C224" s="42" t="s">
        <v>255</v>
      </c>
      <c r="D224" s="49">
        <v>0.97109999999999996</v>
      </c>
      <c r="E224" s="49">
        <v>0.96940000000000004</v>
      </c>
      <c r="ALR224" s="17"/>
      <c r="ALS224" s="17"/>
      <c r="ALT224" s="17"/>
      <c r="ALU224" s="17"/>
      <c r="ALV224" s="17"/>
      <c r="ALW224" s="17"/>
      <c r="ALX224" s="17"/>
    </row>
    <row r="225" spans="1:1012" s="16" customFormat="1" ht="36.75" customHeight="1" x14ac:dyDescent="0.25">
      <c r="A225" s="52" t="s">
        <v>254</v>
      </c>
      <c r="B225" s="42" t="s">
        <v>311</v>
      </c>
      <c r="C225" s="42" t="s">
        <v>255</v>
      </c>
      <c r="D225" s="49">
        <v>0.97109999999999996</v>
      </c>
      <c r="E225" s="49">
        <v>0.96940000000000004</v>
      </c>
      <c r="ALR225" s="17"/>
      <c r="ALS225" s="17"/>
      <c r="ALT225" s="17"/>
      <c r="ALU225" s="17"/>
      <c r="ALV225" s="17"/>
      <c r="ALW225" s="17"/>
      <c r="ALX225" s="17"/>
    </row>
    <row r="226" spans="1:1012" s="16" customFormat="1" ht="36.75" customHeight="1" x14ac:dyDescent="0.25">
      <c r="A226" s="52" t="s">
        <v>312</v>
      </c>
      <c r="B226" s="42">
        <v>3</v>
      </c>
      <c r="C226" s="42" t="s">
        <v>255</v>
      </c>
      <c r="D226" s="49">
        <v>0.96260000000000001</v>
      </c>
      <c r="E226" s="49">
        <v>0.96940000000000004</v>
      </c>
      <c r="ALR226" s="17"/>
      <c r="ALS226" s="17"/>
      <c r="ALT226" s="17"/>
      <c r="ALU226" s="17"/>
      <c r="ALV226" s="17"/>
      <c r="ALW226" s="17"/>
      <c r="ALX226" s="17"/>
    </row>
    <row r="227" spans="1:1012" s="16" customFormat="1" ht="36.75" customHeight="1" x14ac:dyDescent="0.25">
      <c r="A227" s="52" t="s">
        <v>313</v>
      </c>
      <c r="B227" s="50" t="s">
        <v>314</v>
      </c>
      <c r="C227" s="42" t="s">
        <v>255</v>
      </c>
      <c r="D227" s="49">
        <v>0.97109999999999996</v>
      </c>
      <c r="E227" s="49">
        <v>0.96940000000000004</v>
      </c>
      <c r="ALR227" s="17"/>
      <c r="ALS227" s="17"/>
      <c r="ALT227" s="17"/>
      <c r="ALU227" s="17"/>
      <c r="ALV227" s="17"/>
      <c r="ALW227" s="17"/>
      <c r="ALX227" s="17"/>
    </row>
    <row r="228" spans="1:1012" s="16" customFormat="1" ht="36.75" customHeight="1" x14ac:dyDescent="0.25">
      <c r="A228" s="52" t="s">
        <v>313</v>
      </c>
      <c r="B228" s="42">
        <v>4</v>
      </c>
      <c r="C228" s="42" t="s">
        <v>255</v>
      </c>
      <c r="D228" s="49">
        <v>0.97109999999999996</v>
      </c>
      <c r="E228" s="49">
        <v>0.96940000000000004</v>
      </c>
      <c r="ALR228" s="17"/>
      <c r="ALS228" s="17"/>
      <c r="ALT228" s="17"/>
      <c r="ALU228" s="17"/>
      <c r="ALV228" s="17"/>
      <c r="ALW228" s="17"/>
      <c r="ALX228" s="17"/>
    </row>
    <row r="229" spans="1:1012" s="16" customFormat="1" ht="36.75" customHeight="1" x14ac:dyDescent="0.25">
      <c r="A229" s="52" t="s">
        <v>313</v>
      </c>
      <c r="B229" s="50" t="s">
        <v>315</v>
      </c>
      <c r="C229" s="42" t="s">
        <v>255</v>
      </c>
      <c r="D229" s="49">
        <v>0.97109999999999996</v>
      </c>
      <c r="E229" s="49">
        <v>0.96940000000000004</v>
      </c>
      <c r="ALR229" s="17"/>
      <c r="ALS229" s="17"/>
      <c r="ALT229" s="17"/>
      <c r="ALU229" s="17"/>
      <c r="ALV229" s="17"/>
      <c r="ALW229" s="17"/>
      <c r="ALX229" s="17"/>
    </row>
    <row r="230" spans="1:1012" s="16" customFormat="1" ht="36.75" customHeight="1" x14ac:dyDescent="0.25">
      <c r="A230" s="52" t="s">
        <v>316</v>
      </c>
      <c r="B230" s="42">
        <v>10</v>
      </c>
      <c r="C230" s="42" t="s">
        <v>255</v>
      </c>
      <c r="D230" s="49">
        <v>0.97789999999999999</v>
      </c>
      <c r="E230" s="49">
        <v>0.96940000000000004</v>
      </c>
      <c r="ALR230" s="17"/>
      <c r="ALS230" s="17"/>
      <c r="ALT230" s="17"/>
      <c r="ALU230" s="17"/>
      <c r="ALV230" s="17"/>
      <c r="ALW230" s="17"/>
      <c r="ALX230" s="17"/>
    </row>
    <row r="231" spans="1:1012" s="16" customFormat="1" ht="36.75" customHeight="1" x14ac:dyDescent="0.25">
      <c r="A231" s="52" t="s">
        <v>258</v>
      </c>
      <c r="B231" s="42">
        <v>35</v>
      </c>
      <c r="C231" s="42" t="s">
        <v>255</v>
      </c>
      <c r="D231" s="49">
        <v>0.96260000000000001</v>
      </c>
      <c r="E231" s="49">
        <v>0.96940000000000004</v>
      </c>
      <c r="ALR231" s="17"/>
      <c r="ALS231" s="17"/>
      <c r="ALT231" s="17"/>
      <c r="ALU231" s="17"/>
      <c r="ALV231" s="17"/>
      <c r="ALW231" s="17"/>
      <c r="ALX231" s="17"/>
    </row>
    <row r="232" spans="1:1012" s="16" customFormat="1" ht="36.75" customHeight="1" x14ac:dyDescent="0.25">
      <c r="A232" s="52" t="s">
        <v>258</v>
      </c>
      <c r="B232" s="42">
        <v>39</v>
      </c>
      <c r="C232" s="42" t="s">
        <v>255</v>
      </c>
      <c r="D232" s="49">
        <v>0.97109999999999996</v>
      </c>
      <c r="E232" s="49">
        <v>0.96940000000000004</v>
      </c>
      <c r="ALR232" s="17"/>
      <c r="ALS232" s="17"/>
      <c r="ALT232" s="17"/>
      <c r="ALU232" s="17"/>
      <c r="ALV232" s="17"/>
      <c r="ALW232" s="17"/>
      <c r="ALX232" s="17"/>
    </row>
    <row r="233" spans="1:1012" s="16" customFormat="1" ht="36.75" customHeight="1" x14ac:dyDescent="0.25">
      <c r="A233" s="52" t="s">
        <v>258</v>
      </c>
      <c r="B233" s="42">
        <v>43</v>
      </c>
      <c r="C233" s="42" t="s">
        <v>255</v>
      </c>
      <c r="D233" s="49">
        <v>0.96260000000000001</v>
      </c>
      <c r="E233" s="49">
        <v>0.96940000000000004</v>
      </c>
      <c r="ALR233" s="17"/>
      <c r="ALS233" s="17"/>
      <c r="ALT233" s="17"/>
      <c r="ALU233" s="17"/>
      <c r="ALV233" s="17"/>
      <c r="ALW233" s="17"/>
      <c r="ALX233" s="17"/>
    </row>
    <row r="234" spans="1:1012" s="16" customFormat="1" ht="36.75" customHeight="1" x14ac:dyDescent="0.25">
      <c r="A234" s="41" t="s">
        <v>282</v>
      </c>
      <c r="B234" s="42">
        <v>94</v>
      </c>
      <c r="C234" s="42" t="s">
        <v>255</v>
      </c>
      <c r="D234" s="49">
        <v>0.97109999999999996</v>
      </c>
      <c r="E234" s="49">
        <v>0.96940000000000004</v>
      </c>
      <c r="ALR234" s="17"/>
      <c r="ALS234" s="17"/>
      <c r="ALT234" s="17"/>
      <c r="ALU234" s="17"/>
      <c r="ALV234" s="17"/>
      <c r="ALW234" s="17"/>
      <c r="ALX234" s="17"/>
    </row>
    <row r="235" spans="1:1012" s="16" customFormat="1" ht="36.75" customHeight="1" x14ac:dyDescent="0.25">
      <c r="A235" s="41" t="s">
        <v>282</v>
      </c>
      <c r="B235" s="42" t="s">
        <v>317</v>
      </c>
      <c r="C235" s="42" t="s">
        <v>255</v>
      </c>
      <c r="D235" s="49">
        <v>0.96260000000000001</v>
      </c>
      <c r="E235" s="49">
        <v>0.96940000000000004</v>
      </c>
      <c r="ALR235" s="17"/>
      <c r="ALS235" s="17"/>
      <c r="ALT235" s="17"/>
      <c r="ALU235" s="17"/>
      <c r="ALV235" s="17"/>
      <c r="ALW235" s="17"/>
      <c r="ALX235" s="17"/>
    </row>
    <row r="236" spans="1:1012" s="16" customFormat="1" ht="36.75" customHeight="1" x14ac:dyDescent="0.25">
      <c r="A236" s="41" t="s">
        <v>282</v>
      </c>
      <c r="B236" s="42">
        <v>100</v>
      </c>
      <c r="C236" s="42" t="s">
        <v>255</v>
      </c>
      <c r="D236" s="49">
        <v>0.97109999999999996</v>
      </c>
      <c r="E236" s="49">
        <v>0.96940000000000004</v>
      </c>
      <c r="ALR236" s="17"/>
      <c r="ALS236" s="17"/>
      <c r="ALT236" s="17"/>
      <c r="ALU236" s="17"/>
      <c r="ALV236" s="17"/>
      <c r="ALW236" s="17"/>
      <c r="ALX236" s="17"/>
    </row>
    <row r="237" spans="1:1012" s="16" customFormat="1" ht="36.75" customHeight="1" x14ac:dyDescent="0.25">
      <c r="A237" s="41" t="s">
        <v>282</v>
      </c>
      <c r="B237" s="42" t="s">
        <v>318</v>
      </c>
      <c r="C237" s="42" t="s">
        <v>255</v>
      </c>
      <c r="D237" s="49">
        <v>0.96260000000000001</v>
      </c>
      <c r="E237" s="49">
        <v>0.96940000000000004</v>
      </c>
      <c r="ALR237" s="17"/>
      <c r="ALS237" s="17"/>
      <c r="ALT237" s="17"/>
      <c r="ALU237" s="17"/>
      <c r="ALV237" s="17"/>
      <c r="ALW237" s="17"/>
      <c r="ALX237" s="17"/>
    </row>
    <row r="238" spans="1:1012" s="16" customFormat="1" ht="36.75" customHeight="1" x14ac:dyDescent="0.25">
      <c r="A238" s="41" t="s">
        <v>319</v>
      </c>
      <c r="B238" s="42">
        <v>7</v>
      </c>
      <c r="C238" s="42" t="s">
        <v>255</v>
      </c>
      <c r="D238" s="49">
        <v>0.96260000000000001</v>
      </c>
      <c r="E238" s="49">
        <v>0.96940000000000004</v>
      </c>
      <c r="ALR238" s="17"/>
      <c r="ALS238" s="17"/>
      <c r="ALT238" s="17"/>
      <c r="ALU238" s="17"/>
      <c r="ALV238" s="17"/>
      <c r="ALW238" s="17"/>
      <c r="ALX238" s="17"/>
    </row>
    <row r="239" spans="1:1012" s="16" customFormat="1" ht="36.75" customHeight="1" x14ac:dyDescent="0.25">
      <c r="A239" s="41" t="s">
        <v>319</v>
      </c>
      <c r="B239" s="42" t="s">
        <v>280</v>
      </c>
      <c r="C239" s="42" t="s">
        <v>255</v>
      </c>
      <c r="D239" s="49">
        <v>0.97109999999999996</v>
      </c>
      <c r="E239" s="49">
        <v>0.96940000000000004</v>
      </c>
      <c r="ALR239" s="17"/>
      <c r="ALS239" s="17"/>
      <c r="ALT239" s="17"/>
      <c r="ALU239" s="17"/>
      <c r="ALV239" s="17"/>
      <c r="ALW239" s="17"/>
      <c r="ALX239" s="17"/>
    </row>
    <row r="240" spans="1:1012" s="16" customFormat="1" ht="36.75" customHeight="1" x14ac:dyDescent="0.25">
      <c r="A240" s="41" t="s">
        <v>319</v>
      </c>
      <c r="B240" s="42" t="s">
        <v>263</v>
      </c>
      <c r="C240" s="42" t="s">
        <v>255</v>
      </c>
      <c r="D240" s="49">
        <v>0.96260000000000001</v>
      </c>
      <c r="E240" s="49">
        <v>0.96940000000000004</v>
      </c>
      <c r="ALR240" s="17"/>
      <c r="ALS240" s="17"/>
      <c r="ALT240" s="17"/>
      <c r="ALU240" s="17"/>
      <c r="ALV240" s="17"/>
      <c r="ALW240" s="17"/>
      <c r="ALX240" s="17"/>
    </row>
    <row r="241" spans="1:1012" s="16" customFormat="1" ht="36.75" customHeight="1" x14ac:dyDescent="0.25">
      <c r="A241" s="41" t="s">
        <v>319</v>
      </c>
      <c r="B241" s="42">
        <v>12</v>
      </c>
      <c r="C241" s="42" t="s">
        <v>255</v>
      </c>
      <c r="D241" s="49">
        <v>0.96260000000000001</v>
      </c>
      <c r="E241" s="49">
        <v>0.96940000000000004</v>
      </c>
      <c r="ALR241" s="17"/>
      <c r="ALS241" s="17"/>
      <c r="ALT241" s="17"/>
      <c r="ALU241" s="17"/>
      <c r="ALV241" s="17"/>
      <c r="ALW241" s="17"/>
      <c r="ALX241" s="17"/>
    </row>
    <row r="242" spans="1:1012" s="16" customFormat="1" ht="36.75" customHeight="1" x14ac:dyDescent="0.25">
      <c r="A242" s="41" t="s">
        <v>319</v>
      </c>
      <c r="B242" s="42" t="s">
        <v>271</v>
      </c>
      <c r="C242" s="42" t="s">
        <v>255</v>
      </c>
      <c r="D242" s="49">
        <v>0.97109999999999996</v>
      </c>
      <c r="E242" s="49">
        <v>0.96940000000000004</v>
      </c>
      <c r="ALR242" s="17"/>
      <c r="ALS242" s="17"/>
      <c r="ALT242" s="17"/>
      <c r="ALU242" s="17"/>
      <c r="ALV242" s="17"/>
      <c r="ALW242" s="17"/>
      <c r="ALX242" s="17"/>
    </row>
    <row r="243" spans="1:1012" s="16" customFormat="1" ht="36.75" customHeight="1" x14ac:dyDescent="0.25">
      <c r="A243" s="41" t="s">
        <v>319</v>
      </c>
      <c r="B243" s="42">
        <v>15</v>
      </c>
      <c r="C243" s="42" t="s">
        <v>255</v>
      </c>
      <c r="D243" s="49">
        <v>0.97109999999999996</v>
      </c>
      <c r="E243" s="49">
        <v>0.96940000000000004</v>
      </c>
      <c r="ALR243" s="17"/>
      <c r="ALS243" s="17"/>
      <c r="ALT243" s="17"/>
      <c r="ALU243" s="17"/>
      <c r="ALV243" s="17"/>
      <c r="ALW243" s="17"/>
      <c r="ALX243" s="17"/>
    </row>
    <row r="244" spans="1:1012" s="16" customFormat="1" ht="36.75" customHeight="1" x14ac:dyDescent="0.25">
      <c r="A244" s="41" t="s">
        <v>319</v>
      </c>
      <c r="B244" s="42">
        <v>16</v>
      </c>
      <c r="C244" s="42" t="s">
        <v>255</v>
      </c>
      <c r="D244" s="49">
        <v>0.96260000000000001</v>
      </c>
      <c r="E244" s="49">
        <v>0.96940000000000004</v>
      </c>
      <c r="ALR244" s="17"/>
      <c r="ALS244" s="17"/>
      <c r="ALT244" s="17"/>
      <c r="ALU244" s="17"/>
      <c r="ALV244" s="17"/>
      <c r="ALW244" s="17"/>
      <c r="ALX244" s="17"/>
    </row>
    <row r="245" spans="1:1012" s="16" customFormat="1" ht="36.75" customHeight="1" x14ac:dyDescent="0.25">
      <c r="A245" s="41" t="s">
        <v>319</v>
      </c>
      <c r="B245" s="42">
        <v>17</v>
      </c>
      <c r="C245" s="42" t="s">
        <v>255</v>
      </c>
      <c r="D245" s="49">
        <v>0.96260000000000001</v>
      </c>
      <c r="E245" s="49">
        <v>0.96940000000000004</v>
      </c>
      <c r="ALR245" s="17"/>
      <c r="ALS245" s="17"/>
      <c r="ALT245" s="17"/>
      <c r="ALU245" s="17"/>
      <c r="ALV245" s="17"/>
      <c r="ALW245" s="17"/>
      <c r="ALX245" s="17"/>
    </row>
    <row r="246" spans="1:1012" s="16" customFormat="1" ht="36.75" customHeight="1" x14ac:dyDescent="0.25">
      <c r="A246" s="41" t="s">
        <v>319</v>
      </c>
      <c r="B246" s="42" t="s">
        <v>265</v>
      </c>
      <c r="C246" s="42" t="s">
        <v>255</v>
      </c>
      <c r="D246" s="49">
        <v>0.96260000000000001</v>
      </c>
      <c r="E246" s="49">
        <v>0.96940000000000004</v>
      </c>
      <c r="ALR246" s="17"/>
      <c r="ALS246" s="17"/>
      <c r="ALT246" s="17"/>
      <c r="ALU246" s="17"/>
      <c r="ALV246" s="17"/>
      <c r="ALW246" s="17"/>
      <c r="ALX246" s="17"/>
    </row>
    <row r="247" spans="1:1012" s="16" customFormat="1" ht="36.75" customHeight="1" x14ac:dyDescent="0.25">
      <c r="A247" s="41" t="s">
        <v>319</v>
      </c>
      <c r="B247" s="42" t="s">
        <v>320</v>
      </c>
      <c r="C247" s="42" t="s">
        <v>255</v>
      </c>
      <c r="D247" s="49">
        <v>0.97109999999999996</v>
      </c>
      <c r="E247" s="49">
        <v>0.96940000000000004</v>
      </c>
      <c r="ALR247" s="17"/>
      <c r="ALS247" s="17"/>
      <c r="ALT247" s="17"/>
      <c r="ALU247" s="17"/>
      <c r="ALV247" s="17"/>
      <c r="ALW247" s="17"/>
      <c r="ALX247" s="17"/>
    </row>
    <row r="248" spans="1:1012" s="16" customFormat="1" ht="36.75" customHeight="1" x14ac:dyDescent="0.25">
      <c r="A248" s="41" t="s">
        <v>319</v>
      </c>
      <c r="B248" s="42">
        <v>22</v>
      </c>
      <c r="C248" s="42" t="s">
        <v>255</v>
      </c>
      <c r="D248" s="49">
        <v>0.96260000000000001</v>
      </c>
      <c r="E248" s="49">
        <v>0.96940000000000004</v>
      </c>
      <c r="ALR248" s="17"/>
      <c r="ALS248" s="17"/>
      <c r="ALT248" s="17"/>
      <c r="ALU248" s="17"/>
      <c r="ALV248" s="17"/>
      <c r="ALW248" s="17"/>
      <c r="ALX248" s="17"/>
    </row>
    <row r="249" spans="1:1012" s="16" customFormat="1" ht="36.75" customHeight="1" x14ac:dyDescent="0.25">
      <c r="A249" s="41" t="s">
        <v>319</v>
      </c>
      <c r="B249" s="42">
        <v>26</v>
      </c>
      <c r="C249" s="42" t="s">
        <v>243</v>
      </c>
      <c r="D249" s="49">
        <v>0.98470000000000002</v>
      </c>
      <c r="E249" s="49">
        <v>0.9869</v>
      </c>
      <c r="ALR249" s="17"/>
      <c r="ALS249" s="17"/>
      <c r="ALT249" s="17"/>
      <c r="ALU249" s="17"/>
      <c r="ALV249" s="17"/>
      <c r="ALW249" s="17"/>
      <c r="ALX249" s="17"/>
    </row>
    <row r="250" spans="1:1012" s="16" customFormat="1" ht="36.75" customHeight="1" x14ac:dyDescent="0.25">
      <c r="A250" s="41" t="s">
        <v>319</v>
      </c>
      <c r="B250" s="42" t="s">
        <v>321</v>
      </c>
      <c r="C250" s="42" t="s">
        <v>255</v>
      </c>
      <c r="D250" s="49">
        <v>0.97109999999999996</v>
      </c>
      <c r="E250" s="49">
        <v>0.96940000000000004</v>
      </c>
      <c r="ALR250" s="17"/>
      <c r="ALS250" s="17"/>
      <c r="ALT250" s="17"/>
      <c r="ALU250" s="17"/>
      <c r="ALV250" s="17"/>
      <c r="ALW250" s="17"/>
      <c r="ALX250" s="17"/>
    </row>
    <row r="251" spans="1:1012" s="16" customFormat="1" ht="36.75" customHeight="1" x14ac:dyDescent="0.25">
      <c r="A251" s="52" t="s">
        <v>258</v>
      </c>
      <c r="B251" s="42">
        <v>29</v>
      </c>
      <c r="C251" s="42" t="s">
        <v>255</v>
      </c>
      <c r="D251" s="49">
        <v>0.95579999999999998</v>
      </c>
      <c r="E251" s="49">
        <v>0.96940000000000004</v>
      </c>
      <c r="ALR251" s="17"/>
      <c r="ALS251" s="17"/>
      <c r="ALT251" s="17"/>
      <c r="ALU251" s="17"/>
      <c r="ALV251" s="17"/>
      <c r="ALW251" s="17"/>
      <c r="ALX251" s="17"/>
    </row>
    <row r="252" spans="1:1012" s="16" customFormat="1" ht="36.75" customHeight="1" x14ac:dyDescent="0.25">
      <c r="A252" s="52" t="s">
        <v>254</v>
      </c>
      <c r="B252" s="42">
        <v>71</v>
      </c>
      <c r="C252" s="42" t="s">
        <v>255</v>
      </c>
      <c r="D252" s="49">
        <v>0.96430000000000005</v>
      </c>
      <c r="E252" s="49">
        <v>0.96940000000000004</v>
      </c>
      <c r="ALR252" s="17"/>
      <c r="ALS252" s="17"/>
      <c r="ALT252" s="17"/>
      <c r="ALU252" s="17"/>
      <c r="ALV252" s="17"/>
      <c r="ALW252" s="17"/>
      <c r="ALX252" s="17"/>
    </row>
    <row r="253" spans="1:1012" s="16" customFormat="1" ht="36.75" customHeight="1" x14ac:dyDescent="0.25">
      <c r="A253" s="52" t="s">
        <v>254</v>
      </c>
      <c r="B253" s="42">
        <v>73</v>
      </c>
      <c r="C253" s="42" t="s">
        <v>255</v>
      </c>
      <c r="D253" s="49">
        <v>0.96430000000000005</v>
      </c>
      <c r="E253" s="49">
        <v>0.96940000000000004</v>
      </c>
      <c r="ALR253" s="17"/>
      <c r="ALS253" s="17"/>
      <c r="ALT253" s="17"/>
      <c r="ALU253" s="17"/>
      <c r="ALV253" s="17"/>
      <c r="ALW253" s="17"/>
      <c r="ALX253" s="17"/>
    </row>
    <row r="254" spans="1:1012" s="16" customFormat="1" ht="36.75" customHeight="1" x14ac:dyDescent="0.25">
      <c r="A254" s="52" t="s">
        <v>254</v>
      </c>
      <c r="B254" s="42" t="s">
        <v>294</v>
      </c>
      <c r="C254" s="42" t="s">
        <v>255</v>
      </c>
      <c r="D254" s="49">
        <v>0.95579999999999998</v>
      </c>
      <c r="E254" s="49">
        <v>0.96940000000000004</v>
      </c>
      <c r="ALR254" s="17"/>
      <c r="ALS254" s="17"/>
      <c r="ALT254" s="17"/>
      <c r="ALU254" s="17"/>
      <c r="ALV254" s="17"/>
      <c r="ALW254" s="17"/>
      <c r="ALX254" s="17"/>
    </row>
    <row r="255" spans="1:1012" s="16" customFormat="1" ht="36.75" customHeight="1" x14ac:dyDescent="0.25">
      <c r="A255" s="52" t="s">
        <v>254</v>
      </c>
      <c r="B255" s="42">
        <v>75</v>
      </c>
      <c r="C255" s="42" t="s">
        <v>255</v>
      </c>
      <c r="D255" s="49">
        <v>0.96430000000000005</v>
      </c>
      <c r="E255" s="49">
        <v>0.96940000000000004</v>
      </c>
      <c r="ALR255" s="17"/>
      <c r="ALS255" s="17"/>
      <c r="ALT255" s="17"/>
      <c r="ALU255" s="17"/>
      <c r="ALV255" s="17"/>
      <c r="ALW255" s="17"/>
      <c r="ALX255" s="17"/>
    </row>
    <row r="256" spans="1:1012" s="16" customFormat="1" ht="36.75" customHeight="1" x14ac:dyDescent="0.25">
      <c r="A256" s="52" t="s">
        <v>254</v>
      </c>
      <c r="B256" s="42" t="s">
        <v>295</v>
      </c>
      <c r="C256" s="42" t="s">
        <v>255</v>
      </c>
      <c r="D256" s="49">
        <v>0.95579999999999998</v>
      </c>
      <c r="E256" s="49">
        <v>0.96940000000000004</v>
      </c>
      <c r="ALR256" s="17"/>
      <c r="ALS256" s="17"/>
      <c r="ALT256" s="17"/>
      <c r="ALU256" s="17"/>
      <c r="ALV256" s="17"/>
      <c r="ALW256" s="17"/>
      <c r="ALX256" s="17"/>
    </row>
    <row r="257" spans="1:1012" s="16" customFormat="1" ht="36.75" customHeight="1" x14ac:dyDescent="0.25">
      <c r="A257" s="52" t="s">
        <v>254</v>
      </c>
      <c r="B257" s="42" t="s">
        <v>299</v>
      </c>
      <c r="C257" s="42" t="s">
        <v>255</v>
      </c>
      <c r="D257" s="49">
        <v>0.96260000000000001</v>
      </c>
      <c r="E257" s="49">
        <v>0.96940000000000004</v>
      </c>
      <c r="ALR257" s="17"/>
      <c r="ALS257" s="17"/>
      <c r="ALT257" s="17"/>
      <c r="ALU257" s="17"/>
      <c r="ALV257" s="17"/>
      <c r="ALW257" s="17"/>
      <c r="ALX257" s="17"/>
    </row>
    <row r="258" spans="1:1012" s="16" customFormat="1" ht="36.75" customHeight="1" x14ac:dyDescent="0.25">
      <c r="A258" s="41" t="s">
        <v>319</v>
      </c>
      <c r="B258" s="42" t="s">
        <v>322</v>
      </c>
      <c r="C258" s="42" t="s">
        <v>255</v>
      </c>
      <c r="D258" s="49">
        <v>0.96260000000000001</v>
      </c>
      <c r="E258" s="49">
        <v>0.96940000000000004</v>
      </c>
      <c r="ALR258" s="17"/>
      <c r="ALS258" s="17"/>
      <c r="ALT258" s="17"/>
      <c r="ALU258" s="17"/>
      <c r="ALV258" s="17"/>
      <c r="ALW258" s="17"/>
      <c r="ALX258" s="17"/>
    </row>
    <row r="259" spans="1:1012" s="16" customFormat="1" ht="36.75" customHeight="1" x14ac:dyDescent="0.25">
      <c r="A259" s="41" t="s">
        <v>319</v>
      </c>
      <c r="B259" s="50" t="s">
        <v>323</v>
      </c>
      <c r="C259" s="42" t="s">
        <v>255</v>
      </c>
      <c r="D259" s="49">
        <v>0.96430000000000005</v>
      </c>
      <c r="E259" s="49">
        <v>0.96940000000000004</v>
      </c>
      <c r="ALR259" s="17"/>
      <c r="ALS259" s="17"/>
      <c r="ALT259" s="17"/>
      <c r="ALU259" s="17"/>
      <c r="ALV259" s="17"/>
      <c r="ALW259" s="17"/>
      <c r="ALX259" s="17"/>
    </row>
    <row r="260" spans="1:1012" s="16" customFormat="1" ht="36.75" customHeight="1" x14ac:dyDescent="0.25">
      <c r="A260" s="41" t="s">
        <v>319</v>
      </c>
      <c r="B260" s="42">
        <v>3</v>
      </c>
      <c r="C260" s="42" t="s">
        <v>255</v>
      </c>
      <c r="D260" s="49">
        <v>0.96260000000000001</v>
      </c>
      <c r="E260" s="49">
        <v>0.96940000000000004</v>
      </c>
      <c r="ALR260" s="17"/>
      <c r="ALS260" s="17"/>
      <c r="ALT260" s="17"/>
      <c r="ALU260" s="17"/>
      <c r="ALV260" s="17"/>
      <c r="ALW260" s="17"/>
      <c r="ALX260" s="17"/>
    </row>
    <row r="261" spans="1:1012" s="16" customFormat="1" ht="36.75" customHeight="1" x14ac:dyDescent="0.25">
      <c r="A261" s="41" t="s">
        <v>324</v>
      </c>
      <c r="B261" s="42">
        <v>25</v>
      </c>
      <c r="C261" s="42" t="s">
        <v>255</v>
      </c>
      <c r="D261" s="49">
        <v>0.97109999999999996</v>
      </c>
      <c r="E261" s="49">
        <v>0.96940000000000004</v>
      </c>
      <c r="ALR261" s="17"/>
      <c r="ALS261" s="17"/>
      <c r="ALT261" s="17"/>
      <c r="ALU261" s="17"/>
      <c r="ALV261" s="17"/>
      <c r="ALW261" s="17"/>
      <c r="ALX261" s="17"/>
    </row>
    <row r="262" spans="1:1012" s="16" customFormat="1" ht="36.75" customHeight="1" x14ac:dyDescent="0.25">
      <c r="A262" s="41" t="s">
        <v>325</v>
      </c>
      <c r="B262" s="42" t="s">
        <v>326</v>
      </c>
      <c r="C262" s="42" t="s">
        <v>255</v>
      </c>
      <c r="D262" s="49">
        <v>0.97109999999999996</v>
      </c>
      <c r="E262" s="49">
        <v>0.96940000000000004</v>
      </c>
      <c r="ALR262" s="17"/>
      <c r="ALS262" s="17"/>
      <c r="ALT262" s="17"/>
      <c r="ALU262" s="17"/>
      <c r="ALV262" s="17"/>
      <c r="ALW262" s="17"/>
      <c r="ALX262" s="17"/>
    </row>
    <row r="263" spans="1:1012" s="16" customFormat="1" ht="36.75" customHeight="1" x14ac:dyDescent="0.25">
      <c r="A263" s="41" t="s">
        <v>327</v>
      </c>
      <c r="B263" s="42">
        <v>27</v>
      </c>
      <c r="C263" s="42" t="s">
        <v>255</v>
      </c>
      <c r="D263" s="49">
        <v>0.97789999999999999</v>
      </c>
      <c r="E263" s="49">
        <v>0.96940000000000004</v>
      </c>
      <c r="ALR263" s="17"/>
      <c r="ALS263" s="17"/>
      <c r="ALT263" s="17"/>
      <c r="ALU263" s="17"/>
      <c r="ALV263" s="17"/>
      <c r="ALW263" s="17"/>
      <c r="ALX263" s="17"/>
    </row>
    <row r="264" spans="1:1012" s="16" customFormat="1" ht="36.75" customHeight="1" x14ac:dyDescent="0.25">
      <c r="A264" s="41" t="s">
        <v>325</v>
      </c>
      <c r="B264" s="42" t="s">
        <v>328</v>
      </c>
      <c r="C264" s="42" t="s">
        <v>255</v>
      </c>
      <c r="D264" s="49">
        <v>0.97789999999999999</v>
      </c>
      <c r="E264" s="49">
        <v>0.96940000000000004</v>
      </c>
      <c r="ALR264" s="17"/>
      <c r="ALS264" s="17"/>
      <c r="ALT264" s="17"/>
      <c r="ALU264" s="17"/>
      <c r="ALV264" s="17"/>
      <c r="ALW264" s="17"/>
      <c r="ALX264" s="17"/>
    </row>
    <row r="265" spans="1:1012" s="16" customFormat="1" ht="36.75" customHeight="1" x14ac:dyDescent="0.25">
      <c r="A265" s="41" t="s">
        <v>329</v>
      </c>
      <c r="B265" s="42" t="s">
        <v>330</v>
      </c>
      <c r="C265" s="42" t="s">
        <v>255</v>
      </c>
      <c r="D265" s="49">
        <v>0.96260000000000001</v>
      </c>
      <c r="E265" s="49">
        <v>0.96940000000000004</v>
      </c>
      <c r="ALR265" s="17"/>
      <c r="ALS265" s="17"/>
      <c r="ALT265" s="17"/>
      <c r="ALU265" s="17"/>
      <c r="ALV265" s="17"/>
      <c r="ALW265" s="17"/>
      <c r="ALX265" s="17"/>
    </row>
    <row r="266" spans="1:1012" s="16" customFormat="1" ht="36.75" customHeight="1" x14ac:dyDescent="0.25">
      <c r="A266" s="41" t="s">
        <v>331</v>
      </c>
      <c r="B266" s="42">
        <v>50</v>
      </c>
      <c r="C266" s="42" t="s">
        <v>255</v>
      </c>
      <c r="D266" s="49">
        <v>0.96260000000000001</v>
      </c>
      <c r="E266" s="49">
        <v>0.96940000000000004</v>
      </c>
      <c r="ALR266" s="17"/>
      <c r="ALS266" s="17"/>
      <c r="ALT266" s="17"/>
      <c r="ALU266" s="17"/>
      <c r="ALV266" s="17"/>
      <c r="ALW266" s="17"/>
      <c r="ALX266" s="17"/>
    </row>
    <row r="267" spans="1:1012" s="16" customFormat="1" ht="36.75" customHeight="1" x14ac:dyDescent="0.25">
      <c r="A267" s="41" t="s">
        <v>244</v>
      </c>
      <c r="B267" s="42" t="s">
        <v>332</v>
      </c>
      <c r="C267" s="42" t="s">
        <v>255</v>
      </c>
      <c r="D267" s="49">
        <v>0.96940000000000004</v>
      </c>
      <c r="E267" s="49">
        <v>0.96940000000000004</v>
      </c>
      <c r="ALR267" s="17"/>
      <c r="ALS267" s="17"/>
      <c r="ALT267" s="17"/>
      <c r="ALU267" s="17"/>
      <c r="ALV267" s="17"/>
      <c r="ALW267" s="17"/>
      <c r="ALX267" s="17"/>
    </row>
    <row r="268" spans="1:1012" s="16" customFormat="1" ht="36.75" customHeight="1" x14ac:dyDescent="0.25">
      <c r="A268" s="41" t="s">
        <v>331</v>
      </c>
      <c r="B268" s="42">
        <v>52</v>
      </c>
      <c r="C268" s="42" t="s">
        <v>255</v>
      </c>
      <c r="D268" s="49">
        <v>0.96260000000000001</v>
      </c>
      <c r="E268" s="49">
        <v>0.96940000000000004</v>
      </c>
      <c r="ALR268" s="17"/>
      <c r="ALS268" s="17"/>
      <c r="ALT268" s="17"/>
      <c r="ALU268" s="17"/>
      <c r="ALV268" s="17"/>
      <c r="ALW268" s="17"/>
      <c r="ALX268" s="17"/>
    </row>
    <row r="269" spans="1:1012" s="16" customFormat="1" ht="36.75" customHeight="1" x14ac:dyDescent="0.25">
      <c r="A269" s="55" t="s">
        <v>329</v>
      </c>
      <c r="B269" s="42">
        <v>21</v>
      </c>
      <c r="C269" s="54" t="s">
        <v>255</v>
      </c>
      <c r="D269" s="49">
        <v>0.97109999999999996</v>
      </c>
      <c r="E269" s="49">
        <v>0.96940000000000004</v>
      </c>
      <c r="ALR269" s="17"/>
      <c r="ALS269" s="17"/>
      <c r="ALT269" s="17"/>
      <c r="ALU269" s="17"/>
      <c r="ALV269" s="17"/>
      <c r="ALW269" s="17"/>
      <c r="ALX269" s="17"/>
    </row>
    <row r="270" spans="1:1012" s="16" customFormat="1" ht="36.75" customHeight="1" x14ac:dyDescent="0.25">
      <c r="A270" s="55" t="s">
        <v>329</v>
      </c>
      <c r="B270" s="42" t="s">
        <v>333</v>
      </c>
      <c r="C270" s="54" t="s">
        <v>255</v>
      </c>
      <c r="D270" s="49">
        <v>0.97109999999999996</v>
      </c>
      <c r="E270" s="49">
        <v>0.96940000000000004</v>
      </c>
      <c r="ALR270" s="17"/>
      <c r="ALS270" s="17"/>
      <c r="ALT270" s="17"/>
      <c r="ALU270" s="17"/>
      <c r="ALV270" s="17"/>
      <c r="ALW270" s="17"/>
      <c r="ALX270" s="17"/>
    </row>
    <row r="271" spans="1:1012" s="16" customFormat="1" ht="36.75" customHeight="1" x14ac:dyDescent="0.25">
      <c r="A271" s="41" t="s">
        <v>244</v>
      </c>
      <c r="B271" s="42" t="s">
        <v>334</v>
      </c>
      <c r="C271" s="42" t="s">
        <v>255</v>
      </c>
      <c r="D271" s="49">
        <v>0.96260000000000001</v>
      </c>
      <c r="E271" s="49">
        <v>0.96940000000000004</v>
      </c>
      <c r="ALR271" s="17"/>
      <c r="ALS271" s="17"/>
      <c r="ALT271" s="17"/>
      <c r="ALU271" s="17"/>
      <c r="ALV271" s="17"/>
      <c r="ALW271" s="17"/>
      <c r="ALX271" s="17"/>
    </row>
    <row r="272" spans="1:1012" s="16" customFormat="1" ht="36.75" customHeight="1" x14ac:dyDescent="0.25">
      <c r="A272" s="41" t="s">
        <v>335</v>
      </c>
      <c r="B272" s="42">
        <v>51</v>
      </c>
      <c r="C272" s="42" t="s">
        <v>255</v>
      </c>
      <c r="D272" s="49">
        <v>0.97109999999999996</v>
      </c>
      <c r="E272" s="49">
        <v>0.96940000000000004</v>
      </c>
      <c r="ALR272" s="17"/>
      <c r="ALS272" s="17"/>
      <c r="ALT272" s="17"/>
      <c r="ALU272" s="17"/>
      <c r="ALV272" s="17"/>
      <c r="ALW272" s="17"/>
      <c r="ALX272" s="17"/>
    </row>
    <row r="273" spans="1:1012" s="16" customFormat="1" ht="36.75" customHeight="1" x14ac:dyDescent="0.25">
      <c r="A273" s="41" t="s">
        <v>335</v>
      </c>
      <c r="B273" s="42">
        <v>53</v>
      </c>
      <c r="C273" s="42" t="s">
        <v>255</v>
      </c>
      <c r="D273" s="49">
        <v>0.97109999999999996</v>
      </c>
      <c r="E273" s="49">
        <v>0.96940000000000004</v>
      </c>
      <c r="ALR273" s="17"/>
      <c r="ALS273" s="17"/>
      <c r="ALT273" s="17"/>
      <c r="ALU273" s="17"/>
      <c r="ALV273" s="17"/>
      <c r="ALW273" s="17"/>
      <c r="ALX273" s="17"/>
    </row>
    <row r="274" spans="1:1012" s="16" customFormat="1" ht="36.75" customHeight="1" x14ac:dyDescent="0.25">
      <c r="A274" s="55" t="s">
        <v>221</v>
      </c>
      <c r="B274" s="42">
        <v>55</v>
      </c>
      <c r="C274" s="42" t="s">
        <v>255</v>
      </c>
      <c r="D274" s="49">
        <v>0.97109999999999996</v>
      </c>
      <c r="E274" s="49">
        <v>0.96940000000000004</v>
      </c>
      <c r="ALR274" s="17"/>
      <c r="ALS274" s="17"/>
      <c r="ALT274" s="17"/>
      <c r="ALU274" s="17"/>
      <c r="ALV274" s="17"/>
      <c r="ALW274" s="17"/>
      <c r="ALX274" s="17"/>
    </row>
    <row r="275" spans="1:1012" s="16" customFormat="1" ht="36.75" customHeight="1" x14ac:dyDescent="0.25">
      <c r="A275" s="55" t="s">
        <v>244</v>
      </c>
      <c r="B275" s="42">
        <v>34</v>
      </c>
      <c r="C275" s="42" t="s">
        <v>255</v>
      </c>
      <c r="D275" s="49">
        <v>0.96260000000000001</v>
      </c>
      <c r="E275" s="49">
        <v>0.96940000000000004</v>
      </c>
      <c r="ALR275" s="17"/>
      <c r="ALS275" s="17"/>
      <c r="ALT275" s="17"/>
      <c r="ALU275" s="17"/>
      <c r="ALV275" s="17"/>
      <c r="ALW275" s="17"/>
      <c r="ALX275" s="17"/>
    </row>
    <row r="276" spans="1:1012" s="16" customFormat="1" ht="36.75" customHeight="1" x14ac:dyDescent="0.25">
      <c r="A276" s="41" t="s">
        <v>331</v>
      </c>
      <c r="B276" s="42">
        <v>38</v>
      </c>
      <c r="C276" s="42" t="s">
        <v>255</v>
      </c>
      <c r="D276" s="49">
        <v>0.97789999999999999</v>
      </c>
      <c r="E276" s="49">
        <v>0.96940000000000004</v>
      </c>
      <c r="ALR276" s="17"/>
      <c r="ALS276" s="17"/>
      <c r="ALT276" s="17"/>
      <c r="ALU276" s="17"/>
      <c r="ALV276" s="17"/>
      <c r="ALW276" s="17"/>
      <c r="ALX276" s="17"/>
    </row>
    <row r="277" spans="1:1012" s="16" customFormat="1" ht="36.75" customHeight="1" x14ac:dyDescent="0.25">
      <c r="A277" s="55" t="s">
        <v>331</v>
      </c>
      <c r="B277" s="42" t="s">
        <v>336</v>
      </c>
      <c r="C277" s="42" t="s">
        <v>255</v>
      </c>
      <c r="D277" s="49">
        <v>0.97109999999999996</v>
      </c>
      <c r="E277" s="49">
        <v>0.96940000000000004</v>
      </c>
      <c r="ALR277" s="17"/>
      <c r="ALS277" s="17"/>
      <c r="ALT277" s="17"/>
      <c r="ALU277" s="17"/>
      <c r="ALV277" s="17"/>
      <c r="ALW277" s="17"/>
      <c r="ALX277" s="17"/>
    </row>
    <row r="278" spans="1:1012" s="16" customFormat="1" ht="36.75" customHeight="1" x14ac:dyDescent="0.25">
      <c r="A278" s="55" t="s">
        <v>331</v>
      </c>
      <c r="B278" s="42">
        <v>40</v>
      </c>
      <c r="C278" s="42" t="s">
        <v>255</v>
      </c>
      <c r="D278" s="49">
        <v>0.96260000000000001</v>
      </c>
      <c r="E278" s="49">
        <v>0.96940000000000004</v>
      </c>
      <c r="ALR278" s="17"/>
      <c r="ALS278" s="17"/>
      <c r="ALT278" s="17"/>
      <c r="ALU278" s="17"/>
      <c r="ALV278" s="17"/>
      <c r="ALW278" s="17"/>
      <c r="ALX278" s="17"/>
    </row>
    <row r="279" spans="1:1012" s="16" customFormat="1" ht="36.75" customHeight="1" x14ac:dyDescent="0.25">
      <c r="A279" s="55" t="s">
        <v>244</v>
      </c>
      <c r="B279" s="42">
        <v>42</v>
      </c>
      <c r="C279" s="42" t="s">
        <v>255</v>
      </c>
      <c r="D279" s="49">
        <v>0.97109999999999996</v>
      </c>
      <c r="E279" s="49">
        <v>0.96940000000000004</v>
      </c>
      <c r="ALR279" s="17"/>
      <c r="ALS279" s="17"/>
      <c r="ALT279" s="17"/>
      <c r="ALU279" s="17"/>
      <c r="ALV279" s="17"/>
      <c r="ALW279" s="17"/>
      <c r="ALX279" s="17"/>
    </row>
    <row r="280" spans="1:1012" s="16" customFormat="1" ht="36.75" customHeight="1" x14ac:dyDescent="0.25">
      <c r="A280" s="55" t="s">
        <v>244</v>
      </c>
      <c r="B280" s="42">
        <v>46</v>
      </c>
      <c r="C280" s="42" t="s">
        <v>255</v>
      </c>
      <c r="D280" s="49">
        <v>0.97109999999999996</v>
      </c>
      <c r="E280" s="49">
        <v>0.96940000000000004</v>
      </c>
      <c r="ALR280" s="17"/>
      <c r="ALS280" s="17"/>
      <c r="ALT280" s="17"/>
      <c r="ALU280" s="17"/>
      <c r="ALV280" s="17"/>
      <c r="ALW280" s="17"/>
      <c r="ALX280" s="17"/>
    </row>
    <row r="281" spans="1:1012" s="16" customFormat="1" ht="36.75" customHeight="1" x14ac:dyDescent="0.25">
      <c r="A281" s="55" t="s">
        <v>324</v>
      </c>
      <c r="B281" s="42">
        <v>6</v>
      </c>
      <c r="C281" s="54" t="s">
        <v>255</v>
      </c>
      <c r="D281" s="49">
        <v>0.96430000000000005</v>
      </c>
      <c r="E281" s="49">
        <v>0.96940000000000004</v>
      </c>
      <c r="ALR281" s="17"/>
      <c r="ALS281" s="17"/>
      <c r="ALT281" s="17"/>
      <c r="ALU281" s="17"/>
      <c r="ALV281" s="17"/>
      <c r="ALW281" s="17"/>
      <c r="ALX281" s="17"/>
    </row>
    <row r="282" spans="1:1012" s="16" customFormat="1" ht="36.75" customHeight="1" x14ac:dyDescent="0.25">
      <c r="A282" s="55" t="s">
        <v>337</v>
      </c>
      <c r="B282" s="42" t="s">
        <v>338</v>
      </c>
      <c r="C282" s="42" t="s">
        <v>255</v>
      </c>
      <c r="D282" s="49">
        <v>0.97109999999999996</v>
      </c>
      <c r="E282" s="49">
        <v>0.96940000000000004</v>
      </c>
      <c r="ALR282" s="17"/>
      <c r="ALS282" s="17"/>
      <c r="ALT282" s="17"/>
      <c r="ALU282" s="17"/>
      <c r="ALV282" s="17"/>
      <c r="ALW282" s="17"/>
      <c r="ALX282" s="17"/>
    </row>
    <row r="283" spans="1:1012" s="16" customFormat="1" ht="36.75" customHeight="1" x14ac:dyDescent="0.25">
      <c r="A283" s="55" t="s">
        <v>329</v>
      </c>
      <c r="B283" s="42" t="s">
        <v>339</v>
      </c>
      <c r="C283" s="54" t="s">
        <v>255</v>
      </c>
      <c r="D283" s="49">
        <v>0.96260000000000001</v>
      </c>
      <c r="E283" s="49">
        <v>0.96940000000000004</v>
      </c>
      <c r="ALR283" s="17"/>
      <c r="ALS283" s="17"/>
      <c r="ALT283" s="17"/>
      <c r="ALU283" s="17"/>
      <c r="ALV283" s="17"/>
      <c r="ALW283" s="17"/>
      <c r="ALX283" s="17"/>
    </row>
    <row r="284" spans="1:1012" s="16" customFormat="1" ht="36.75" customHeight="1" x14ac:dyDescent="0.25">
      <c r="A284" s="55" t="s">
        <v>282</v>
      </c>
      <c r="B284" s="42">
        <v>48</v>
      </c>
      <c r="C284" s="42" t="s">
        <v>255</v>
      </c>
      <c r="D284" s="49">
        <v>0.97109999999999996</v>
      </c>
      <c r="E284" s="49">
        <v>0.96940000000000004</v>
      </c>
      <c r="ALR284" s="17"/>
      <c r="ALS284" s="17"/>
      <c r="ALT284" s="17"/>
      <c r="ALU284" s="17"/>
      <c r="ALV284" s="17"/>
      <c r="ALW284" s="17"/>
      <c r="ALX284" s="17"/>
    </row>
    <row r="285" spans="1:1012" s="16" customFormat="1" ht="36.75" customHeight="1" x14ac:dyDescent="0.25">
      <c r="A285" s="55" t="s">
        <v>331</v>
      </c>
      <c r="B285" s="42">
        <v>54</v>
      </c>
      <c r="C285" s="42" t="s">
        <v>255</v>
      </c>
      <c r="D285" s="49">
        <v>0.96260000000000001</v>
      </c>
      <c r="E285" s="49">
        <v>0.96940000000000004</v>
      </c>
      <c r="ALR285" s="17"/>
      <c r="ALS285" s="17"/>
      <c r="ALT285" s="17"/>
      <c r="ALU285" s="17"/>
      <c r="ALV285" s="17"/>
      <c r="ALW285" s="17"/>
      <c r="ALX285" s="17"/>
    </row>
    <row r="286" spans="1:1012" s="16" customFormat="1" ht="36.75" customHeight="1" x14ac:dyDescent="0.25">
      <c r="A286" s="55" t="s">
        <v>244</v>
      </c>
      <c r="B286" s="42" t="s">
        <v>340</v>
      </c>
      <c r="C286" s="42" t="s">
        <v>255</v>
      </c>
      <c r="D286" s="49">
        <v>0.97109999999999996</v>
      </c>
      <c r="E286" s="49">
        <v>0.96940000000000004</v>
      </c>
      <c r="ALR286" s="17"/>
      <c r="ALS286" s="17"/>
      <c r="ALT286" s="17"/>
      <c r="ALU286" s="17"/>
      <c r="ALV286" s="17"/>
      <c r="ALW286" s="17"/>
      <c r="ALX286" s="17"/>
    </row>
    <row r="287" spans="1:1012" s="16" customFormat="1" ht="36.75" customHeight="1" x14ac:dyDescent="0.25">
      <c r="A287" s="41" t="s">
        <v>341</v>
      </c>
      <c r="B287" s="42">
        <v>14</v>
      </c>
      <c r="C287" s="42" t="s">
        <v>255</v>
      </c>
      <c r="D287" s="49">
        <v>0.97109999999999996</v>
      </c>
      <c r="E287" s="49">
        <v>0.96940000000000004</v>
      </c>
      <c r="ALR287" s="17"/>
      <c r="ALS287" s="17"/>
      <c r="ALT287" s="17"/>
      <c r="ALU287" s="17"/>
      <c r="ALV287" s="17"/>
      <c r="ALW287" s="17"/>
      <c r="ALX287" s="17"/>
    </row>
    <row r="288" spans="1:1012" s="16" customFormat="1" ht="36.75" customHeight="1" x14ac:dyDescent="0.25">
      <c r="A288" s="41" t="s">
        <v>341</v>
      </c>
      <c r="B288" s="42">
        <v>18</v>
      </c>
      <c r="C288" s="42" t="s">
        <v>255</v>
      </c>
      <c r="D288" s="49">
        <v>0.96260000000000001</v>
      </c>
      <c r="E288" s="49">
        <v>0.96940000000000004</v>
      </c>
      <c r="ALR288" s="17"/>
      <c r="ALS288" s="17"/>
      <c r="ALT288" s="17"/>
      <c r="ALU288" s="17"/>
      <c r="ALV288" s="17"/>
      <c r="ALW288" s="17"/>
      <c r="ALX288" s="17"/>
    </row>
    <row r="289" spans="1:1012" s="16" customFormat="1" ht="36.75" customHeight="1" x14ac:dyDescent="0.25">
      <c r="A289" s="52" t="s">
        <v>246</v>
      </c>
      <c r="B289" s="42" t="s">
        <v>342</v>
      </c>
      <c r="C289" s="42" t="s">
        <v>255</v>
      </c>
      <c r="D289" s="49">
        <v>0.97109999999999996</v>
      </c>
      <c r="E289" s="49">
        <v>0.96940000000000004</v>
      </c>
      <c r="ALR289" s="17"/>
      <c r="ALS289" s="17"/>
      <c r="ALT289" s="17"/>
      <c r="ALU289" s="17"/>
      <c r="ALV289" s="17"/>
      <c r="ALW289" s="17"/>
      <c r="ALX289" s="17"/>
    </row>
    <row r="290" spans="1:1012" s="16" customFormat="1" ht="36.75" customHeight="1" x14ac:dyDescent="0.25">
      <c r="A290" s="52" t="s">
        <v>259</v>
      </c>
      <c r="B290" s="42" t="s">
        <v>342</v>
      </c>
      <c r="C290" s="42" t="s">
        <v>255</v>
      </c>
      <c r="D290" s="49">
        <v>0.96940000000000004</v>
      </c>
      <c r="E290" s="49">
        <v>0.96940000000000004</v>
      </c>
      <c r="ALR290" s="17"/>
      <c r="ALS290" s="17"/>
      <c r="ALT290" s="17"/>
      <c r="ALU290" s="17"/>
      <c r="ALV290" s="17"/>
      <c r="ALW290" s="17"/>
      <c r="ALX290" s="17"/>
    </row>
    <row r="291" spans="1:1012" s="16" customFormat="1" ht="36.75" customHeight="1" x14ac:dyDescent="0.25">
      <c r="A291" s="52" t="s">
        <v>258</v>
      </c>
      <c r="B291" s="42">
        <v>3</v>
      </c>
      <c r="C291" s="42" t="s">
        <v>255</v>
      </c>
      <c r="D291" s="49">
        <v>0.97109999999999996</v>
      </c>
      <c r="E291" s="49">
        <v>0.96940000000000004</v>
      </c>
      <c r="ALR291" s="17"/>
      <c r="ALS291" s="17"/>
      <c r="ALT291" s="17"/>
      <c r="ALU291" s="17"/>
      <c r="ALV291" s="17"/>
      <c r="ALW291" s="17"/>
      <c r="ALX291" s="17"/>
    </row>
    <row r="292" spans="1:1012" s="16" customFormat="1" ht="36.75" customHeight="1" x14ac:dyDescent="0.25">
      <c r="A292" s="52" t="s">
        <v>258</v>
      </c>
      <c r="B292" s="42" t="s">
        <v>339</v>
      </c>
      <c r="C292" s="42" t="s">
        <v>255</v>
      </c>
      <c r="D292" s="49">
        <v>0.97109999999999996</v>
      </c>
      <c r="E292" s="49">
        <v>0.96940000000000004</v>
      </c>
      <c r="ALR292" s="17"/>
      <c r="ALS292" s="17"/>
      <c r="ALT292" s="17"/>
      <c r="ALU292" s="17"/>
      <c r="ALV292" s="17"/>
      <c r="ALW292" s="17"/>
      <c r="ALX292" s="17"/>
    </row>
    <row r="293" spans="1:1012" s="16" customFormat="1" ht="36.75" customHeight="1" x14ac:dyDescent="0.25">
      <c r="A293" s="52" t="s">
        <v>343</v>
      </c>
      <c r="B293" s="42">
        <v>4</v>
      </c>
      <c r="C293" s="42" t="s">
        <v>255</v>
      </c>
      <c r="D293" s="49">
        <v>0.95579999999999998</v>
      </c>
      <c r="E293" s="49">
        <v>0.96940000000000004</v>
      </c>
      <c r="ALR293" s="17"/>
      <c r="ALS293" s="17"/>
      <c r="ALT293" s="17"/>
      <c r="ALU293" s="17"/>
      <c r="ALV293" s="17"/>
      <c r="ALW293" s="17"/>
      <c r="ALX293" s="17"/>
    </row>
    <row r="294" spans="1:1012" s="16" customFormat="1" ht="36.75" customHeight="1" x14ac:dyDescent="0.25">
      <c r="A294" s="52" t="s">
        <v>258</v>
      </c>
      <c r="B294" s="42">
        <v>7</v>
      </c>
      <c r="C294" s="42" t="s">
        <v>255</v>
      </c>
      <c r="D294" s="49">
        <v>0.97109999999999996</v>
      </c>
      <c r="E294" s="49">
        <v>0.96940000000000004</v>
      </c>
      <c r="ALR294" s="17"/>
      <c r="ALS294" s="17"/>
      <c r="ALT294" s="17"/>
      <c r="ALU294" s="17"/>
      <c r="ALV294" s="17"/>
      <c r="ALW294" s="17"/>
      <c r="ALX294" s="17"/>
    </row>
    <row r="295" spans="1:1012" s="16" customFormat="1" ht="36.75" customHeight="1" x14ac:dyDescent="0.25">
      <c r="A295" s="52" t="s">
        <v>305</v>
      </c>
      <c r="B295" s="42">
        <v>24</v>
      </c>
      <c r="C295" s="42" t="s">
        <v>255</v>
      </c>
      <c r="D295" s="49">
        <v>0.97109999999999996</v>
      </c>
      <c r="E295" s="49">
        <v>0.96940000000000004</v>
      </c>
      <c r="ALR295" s="17"/>
      <c r="ALS295" s="17"/>
      <c r="ALT295" s="17"/>
      <c r="ALU295" s="17"/>
      <c r="ALV295" s="17"/>
      <c r="ALW295" s="17"/>
      <c r="ALX295" s="17"/>
    </row>
    <row r="296" spans="1:1012" s="16" customFormat="1" ht="36.75" customHeight="1" x14ac:dyDescent="0.25">
      <c r="A296" s="52" t="s">
        <v>257</v>
      </c>
      <c r="B296" s="42">
        <v>44</v>
      </c>
      <c r="C296" s="42" t="s">
        <v>255</v>
      </c>
      <c r="D296" s="49">
        <v>0.97109999999999996</v>
      </c>
      <c r="E296" s="49">
        <v>0.96940000000000004</v>
      </c>
      <c r="ALR296" s="17"/>
      <c r="ALS296" s="17"/>
      <c r="ALT296" s="17"/>
      <c r="ALU296" s="17"/>
      <c r="ALV296" s="17"/>
      <c r="ALW296" s="17"/>
      <c r="ALX296" s="17"/>
    </row>
    <row r="297" spans="1:1012" s="16" customFormat="1" ht="36.75" customHeight="1" x14ac:dyDescent="0.25">
      <c r="A297" s="55" t="s">
        <v>325</v>
      </c>
      <c r="B297" s="42">
        <v>5</v>
      </c>
      <c r="C297" s="54" t="s">
        <v>255</v>
      </c>
      <c r="D297" s="49">
        <v>0.97789999999999999</v>
      </c>
      <c r="E297" s="49">
        <v>0.96940000000000004</v>
      </c>
      <c r="ALR297" s="17"/>
      <c r="ALS297" s="17"/>
      <c r="ALT297" s="17"/>
      <c r="ALU297" s="17"/>
      <c r="ALV297" s="17"/>
      <c r="ALW297" s="17"/>
      <c r="ALX297" s="17"/>
    </row>
    <row r="298" spans="1:1012" s="16" customFormat="1" ht="36.75" customHeight="1" x14ac:dyDescent="0.25">
      <c r="A298" s="55" t="s">
        <v>329</v>
      </c>
      <c r="B298" s="42" t="s">
        <v>344</v>
      </c>
      <c r="C298" s="54" t="s">
        <v>255</v>
      </c>
      <c r="D298" s="49">
        <v>0.96940000000000004</v>
      </c>
      <c r="E298" s="49">
        <v>0.96940000000000004</v>
      </c>
      <c r="ALR298" s="17"/>
      <c r="ALS298" s="17"/>
      <c r="ALT298" s="17"/>
      <c r="ALU298" s="17"/>
      <c r="ALV298" s="17"/>
      <c r="ALW298" s="17"/>
      <c r="ALX298" s="17"/>
    </row>
    <row r="299" spans="1:1012" s="16" customFormat="1" ht="36.75" customHeight="1" x14ac:dyDescent="0.25">
      <c r="A299" s="55" t="s">
        <v>325</v>
      </c>
      <c r="B299" s="42" t="s">
        <v>345</v>
      </c>
      <c r="C299" s="54" t="s">
        <v>255</v>
      </c>
      <c r="D299" s="49">
        <v>0.96940000000000004</v>
      </c>
      <c r="E299" s="49">
        <v>0.96940000000000004</v>
      </c>
      <c r="ALR299" s="17"/>
      <c r="ALS299" s="17"/>
      <c r="ALT299" s="17"/>
      <c r="ALU299" s="17"/>
      <c r="ALV299" s="17"/>
      <c r="ALW299" s="17"/>
      <c r="ALX299" s="17"/>
    </row>
    <row r="300" spans="1:1012" s="16" customFormat="1" ht="36.75" customHeight="1" x14ac:dyDescent="0.25">
      <c r="A300" s="55" t="s">
        <v>329</v>
      </c>
      <c r="B300" s="42" t="s">
        <v>346</v>
      </c>
      <c r="C300" s="54" t="s">
        <v>255</v>
      </c>
      <c r="D300" s="49">
        <v>0.96260000000000001</v>
      </c>
      <c r="E300" s="49">
        <v>0.96940000000000004</v>
      </c>
      <c r="ALR300" s="17"/>
      <c r="ALS300" s="17"/>
      <c r="ALT300" s="17"/>
      <c r="ALU300" s="17"/>
      <c r="ALV300" s="17"/>
      <c r="ALW300" s="17"/>
      <c r="ALX300" s="17"/>
    </row>
    <row r="301" spans="1:1012" s="16" customFormat="1" ht="36.75" customHeight="1" x14ac:dyDescent="0.25">
      <c r="A301" s="55" t="s">
        <v>329</v>
      </c>
      <c r="B301" s="42">
        <v>11</v>
      </c>
      <c r="C301" s="54" t="s">
        <v>255</v>
      </c>
      <c r="D301" s="49">
        <v>0.97109999999999996</v>
      </c>
      <c r="E301" s="49">
        <v>0.96940000000000004</v>
      </c>
      <c r="ALR301" s="17"/>
      <c r="ALS301" s="17"/>
      <c r="ALT301" s="17"/>
      <c r="ALU301" s="17"/>
      <c r="ALV301" s="17"/>
      <c r="ALW301" s="17"/>
      <c r="ALX301" s="17"/>
    </row>
    <row r="302" spans="1:1012" s="16" customFormat="1" ht="36.75" customHeight="1" x14ac:dyDescent="0.25">
      <c r="A302" s="55" t="s">
        <v>329</v>
      </c>
      <c r="B302" s="42" t="s">
        <v>281</v>
      </c>
      <c r="C302" s="54" t="s">
        <v>255</v>
      </c>
      <c r="D302" s="49">
        <v>0.97109999999999996</v>
      </c>
      <c r="E302" s="49">
        <v>0.96940000000000004</v>
      </c>
      <c r="ALR302" s="17"/>
      <c r="ALS302" s="17"/>
      <c r="ALT302" s="17"/>
      <c r="ALU302" s="17"/>
      <c r="ALV302" s="17"/>
      <c r="ALW302" s="17"/>
      <c r="ALX302" s="17"/>
    </row>
    <row r="303" spans="1:1012" s="16" customFormat="1" ht="36.75" customHeight="1" x14ac:dyDescent="0.25">
      <c r="A303" s="55" t="s">
        <v>325</v>
      </c>
      <c r="B303" s="42">
        <v>13</v>
      </c>
      <c r="C303" s="54" t="s">
        <v>255</v>
      </c>
      <c r="D303" s="49">
        <v>0.96260000000000001</v>
      </c>
      <c r="E303" s="49">
        <v>0.96940000000000004</v>
      </c>
      <c r="ALR303" s="17"/>
      <c r="ALS303" s="17"/>
      <c r="ALT303" s="17"/>
      <c r="ALU303" s="17"/>
      <c r="ALV303" s="17"/>
      <c r="ALW303" s="17"/>
      <c r="ALX303" s="17"/>
    </row>
    <row r="304" spans="1:1012" s="16" customFormat="1" ht="36.75" customHeight="1" x14ac:dyDescent="0.25">
      <c r="A304" s="41" t="s">
        <v>329</v>
      </c>
      <c r="B304" s="42" t="s">
        <v>270</v>
      </c>
      <c r="C304" s="42" t="s">
        <v>255</v>
      </c>
      <c r="D304" s="49">
        <v>0.97789999999999999</v>
      </c>
      <c r="E304" s="49">
        <v>0.96940000000000004</v>
      </c>
      <c r="ALR304" s="17"/>
      <c r="ALS304" s="17"/>
      <c r="ALT304" s="17"/>
      <c r="ALU304" s="17"/>
      <c r="ALV304" s="17"/>
      <c r="ALW304" s="17"/>
      <c r="ALX304" s="17"/>
    </row>
    <row r="305" spans="1:1012" s="16" customFormat="1" ht="36.75" customHeight="1" x14ac:dyDescent="0.25">
      <c r="A305" s="55" t="s">
        <v>327</v>
      </c>
      <c r="B305" s="42">
        <v>19</v>
      </c>
      <c r="C305" s="42" t="s">
        <v>255</v>
      </c>
      <c r="D305" s="49">
        <v>0.97109999999999996</v>
      </c>
      <c r="E305" s="49">
        <v>0.96940000000000004</v>
      </c>
      <c r="ALR305" s="17"/>
      <c r="ALS305" s="17"/>
      <c r="ALT305" s="17"/>
      <c r="ALU305" s="17"/>
      <c r="ALV305" s="17"/>
      <c r="ALW305" s="17"/>
      <c r="ALX305" s="17"/>
    </row>
    <row r="306" spans="1:1012" s="16" customFormat="1" ht="36.75" customHeight="1" x14ac:dyDescent="0.25">
      <c r="A306" s="55" t="s">
        <v>335</v>
      </c>
      <c r="B306" s="42" t="s">
        <v>347</v>
      </c>
      <c r="C306" s="42" t="s">
        <v>255</v>
      </c>
      <c r="D306" s="49">
        <v>0.97789999999999999</v>
      </c>
      <c r="E306" s="49">
        <v>0.96940000000000004</v>
      </c>
      <c r="ALR306" s="17"/>
      <c r="ALS306" s="17"/>
      <c r="ALT306" s="17"/>
      <c r="ALU306" s="17"/>
      <c r="ALV306" s="17"/>
      <c r="ALW306" s="17"/>
      <c r="ALX306" s="17"/>
    </row>
    <row r="307" spans="1:1012" s="16" customFormat="1" ht="36.75" customHeight="1" x14ac:dyDescent="0.25">
      <c r="A307" s="41" t="s">
        <v>331</v>
      </c>
      <c r="B307" s="42">
        <v>32</v>
      </c>
      <c r="C307" s="42" t="s">
        <v>255</v>
      </c>
      <c r="D307" s="49">
        <v>0.97789999999999999</v>
      </c>
      <c r="E307" s="49">
        <v>0.96940000000000004</v>
      </c>
      <c r="ALR307" s="17"/>
      <c r="ALS307" s="17"/>
      <c r="ALT307" s="17"/>
      <c r="ALU307" s="17"/>
      <c r="ALV307" s="17"/>
      <c r="ALW307" s="17"/>
      <c r="ALX307" s="17"/>
    </row>
    <row r="308" spans="1:1012" s="16" customFormat="1" ht="36.75" customHeight="1" x14ac:dyDescent="0.25">
      <c r="A308" s="55" t="s">
        <v>221</v>
      </c>
      <c r="B308" s="42">
        <v>57</v>
      </c>
      <c r="C308" s="42" t="s">
        <v>255</v>
      </c>
      <c r="D308" s="49">
        <v>0.96940000000000004</v>
      </c>
      <c r="E308" s="49">
        <v>0.96940000000000004</v>
      </c>
      <c r="ALR308" s="17"/>
      <c r="ALS308" s="17"/>
      <c r="ALT308" s="17"/>
      <c r="ALU308" s="17"/>
      <c r="ALV308" s="17"/>
      <c r="ALW308" s="17"/>
      <c r="ALX308" s="17"/>
    </row>
    <row r="309" spans="1:1012" s="16" customFormat="1" ht="36.75" customHeight="1" x14ac:dyDescent="0.25">
      <c r="A309" s="55" t="s">
        <v>325</v>
      </c>
      <c r="B309" s="42">
        <v>3</v>
      </c>
      <c r="C309" s="42" t="s">
        <v>255</v>
      </c>
      <c r="D309" s="49">
        <v>0.97789999999999999</v>
      </c>
      <c r="E309" s="49">
        <v>0.96940000000000004</v>
      </c>
      <c r="ALR309" s="17"/>
      <c r="ALS309" s="17"/>
      <c r="ALT309" s="17"/>
      <c r="ALU309" s="17"/>
      <c r="ALV309" s="17"/>
      <c r="ALW309" s="17"/>
      <c r="ALX309" s="17"/>
    </row>
    <row r="310" spans="1:1012" s="16" customFormat="1" ht="36.75" customHeight="1" x14ac:dyDescent="0.25">
      <c r="A310" s="41" t="s">
        <v>331</v>
      </c>
      <c r="B310" s="42">
        <v>36</v>
      </c>
      <c r="C310" s="42" t="s">
        <v>255</v>
      </c>
      <c r="D310" s="49">
        <v>0.97789999999999999</v>
      </c>
      <c r="E310" s="49">
        <v>0.96940000000000004</v>
      </c>
      <c r="ALR310" s="17"/>
      <c r="ALS310" s="17"/>
      <c r="ALT310" s="17"/>
      <c r="ALU310" s="17"/>
      <c r="ALV310" s="17"/>
      <c r="ALW310" s="17"/>
      <c r="ALX310" s="17"/>
    </row>
    <row r="311" spans="1:1012" s="16" customFormat="1" ht="36.75" customHeight="1" x14ac:dyDescent="0.25">
      <c r="A311" s="55" t="s">
        <v>331</v>
      </c>
      <c r="B311" s="42" t="s">
        <v>348</v>
      </c>
      <c r="C311" s="42" t="s">
        <v>255</v>
      </c>
      <c r="D311" s="49">
        <v>0.97109999999999996</v>
      </c>
      <c r="E311" s="49">
        <v>0.96940000000000004</v>
      </c>
      <c r="ALR311" s="17"/>
      <c r="ALS311" s="17"/>
      <c r="ALT311" s="17"/>
      <c r="ALU311" s="17"/>
      <c r="ALV311" s="17"/>
      <c r="ALW311" s="17"/>
      <c r="ALX311" s="17"/>
    </row>
    <row r="312" spans="1:1012" s="16" customFormat="1" ht="36.75" customHeight="1" x14ac:dyDescent="0.25">
      <c r="A312" s="55" t="s">
        <v>331</v>
      </c>
      <c r="B312" s="42">
        <v>44</v>
      </c>
      <c r="C312" s="42" t="s">
        <v>255</v>
      </c>
      <c r="D312" s="49">
        <v>0.97109999999999996</v>
      </c>
      <c r="E312" s="49">
        <v>0.96940000000000004</v>
      </c>
      <c r="ALR312" s="17"/>
      <c r="ALS312" s="17"/>
      <c r="ALT312" s="17"/>
      <c r="ALU312" s="17"/>
      <c r="ALV312" s="17"/>
      <c r="ALW312" s="17"/>
      <c r="ALX312" s="17"/>
    </row>
    <row r="313" spans="1:1012" s="16" customFormat="1" ht="36.75" customHeight="1" x14ac:dyDescent="0.25">
      <c r="A313" s="53" t="s">
        <v>325</v>
      </c>
      <c r="B313" s="42">
        <v>12</v>
      </c>
      <c r="C313" s="42" t="s">
        <v>349</v>
      </c>
      <c r="D313" s="49">
        <v>0.97109999999999996</v>
      </c>
      <c r="E313" s="49">
        <v>0.96889999999999998</v>
      </c>
      <c r="ALR313" s="17"/>
      <c r="ALS313" s="17"/>
      <c r="ALT313" s="17"/>
      <c r="ALU313" s="17"/>
      <c r="ALV313" s="17"/>
      <c r="ALW313" s="17"/>
      <c r="ALX313" s="17"/>
    </row>
    <row r="314" spans="1:1012" s="16" customFormat="1" ht="36.75" customHeight="1" x14ac:dyDescent="0.25">
      <c r="A314" s="53" t="s">
        <v>325</v>
      </c>
      <c r="B314" s="42" t="s">
        <v>271</v>
      </c>
      <c r="C314" s="42" t="s">
        <v>349</v>
      </c>
      <c r="D314" s="49">
        <v>0.97109999999999996</v>
      </c>
      <c r="E314" s="49">
        <v>0.96889999999999998</v>
      </c>
      <c r="ALR314" s="17"/>
      <c r="ALS314" s="17"/>
      <c r="ALT314" s="17"/>
      <c r="ALU314" s="17"/>
      <c r="ALV314" s="17"/>
      <c r="ALW314" s="17"/>
      <c r="ALX314" s="17"/>
    </row>
    <row r="315" spans="1:1012" s="16" customFormat="1" ht="36.75" customHeight="1" x14ac:dyDescent="0.25">
      <c r="A315" s="52" t="s">
        <v>325</v>
      </c>
      <c r="B315" s="42" t="s">
        <v>350</v>
      </c>
      <c r="C315" s="42" t="s">
        <v>349</v>
      </c>
      <c r="D315" s="49">
        <v>0.97109999999999996</v>
      </c>
      <c r="E315" s="49">
        <v>0.96889999999999998</v>
      </c>
      <c r="ALR315" s="17"/>
      <c r="ALS315" s="17"/>
      <c r="ALT315" s="17"/>
      <c r="ALU315" s="17"/>
      <c r="ALV315" s="17"/>
      <c r="ALW315" s="17"/>
      <c r="ALX315" s="17"/>
    </row>
    <row r="316" spans="1:1012" s="16" customFormat="1" ht="36.75" customHeight="1" x14ac:dyDescent="0.25">
      <c r="A316" s="53" t="s">
        <v>325</v>
      </c>
      <c r="B316" s="42">
        <v>14</v>
      </c>
      <c r="C316" s="54" t="s">
        <v>349</v>
      </c>
      <c r="D316" s="49">
        <v>0.97109999999999996</v>
      </c>
      <c r="E316" s="49">
        <v>0.96889999999999998</v>
      </c>
      <c r="ALR316" s="17"/>
      <c r="ALS316" s="17"/>
      <c r="ALT316" s="17"/>
      <c r="ALU316" s="17"/>
      <c r="ALV316" s="17"/>
      <c r="ALW316" s="17"/>
      <c r="ALX316" s="17"/>
    </row>
    <row r="317" spans="1:1012" s="16" customFormat="1" ht="36.75" customHeight="1" x14ac:dyDescent="0.25">
      <c r="A317" s="53" t="s">
        <v>325</v>
      </c>
      <c r="B317" s="42" t="s">
        <v>351</v>
      </c>
      <c r="C317" s="54" t="s">
        <v>349</v>
      </c>
      <c r="D317" s="49">
        <v>0.97109999999999996</v>
      </c>
      <c r="E317" s="49">
        <v>0.96889999999999998</v>
      </c>
      <c r="ALR317" s="17"/>
      <c r="ALS317" s="17"/>
      <c r="ALT317" s="17"/>
      <c r="ALU317" s="17"/>
      <c r="ALV317" s="17"/>
      <c r="ALW317" s="17"/>
      <c r="ALX317" s="17"/>
    </row>
    <row r="318" spans="1:1012" s="16" customFormat="1" ht="36.75" customHeight="1" x14ac:dyDescent="0.25">
      <c r="A318" s="53" t="s">
        <v>352</v>
      </c>
      <c r="B318" s="42">
        <v>8</v>
      </c>
      <c r="C318" s="54" t="s">
        <v>349</v>
      </c>
      <c r="D318" s="49">
        <v>0.97109999999999996</v>
      </c>
      <c r="E318" s="49">
        <v>0.96889999999999998</v>
      </c>
      <c r="ALR318" s="17"/>
      <c r="ALS318" s="17"/>
      <c r="ALT318" s="17"/>
      <c r="ALU318" s="17"/>
      <c r="ALV318" s="17"/>
      <c r="ALW318" s="17"/>
      <c r="ALX318" s="17"/>
    </row>
    <row r="319" spans="1:1012" s="16" customFormat="1" ht="36.75" customHeight="1" x14ac:dyDescent="0.25">
      <c r="A319" s="53" t="s">
        <v>352</v>
      </c>
      <c r="B319" s="42">
        <v>10</v>
      </c>
      <c r="C319" s="54" t="s">
        <v>349</v>
      </c>
      <c r="D319" s="49">
        <v>0.96260000000000001</v>
      </c>
      <c r="E319" s="49">
        <v>0.96889999999999998</v>
      </c>
      <c r="ALR319" s="17"/>
      <c r="ALS319" s="17"/>
      <c r="ALT319" s="17"/>
      <c r="ALU319" s="17"/>
      <c r="ALV319" s="17"/>
      <c r="ALW319" s="17"/>
      <c r="ALX319" s="17"/>
    </row>
    <row r="320" spans="1:1012" s="16" customFormat="1" ht="36.75" customHeight="1" x14ac:dyDescent="0.25">
      <c r="A320" s="53" t="s">
        <v>343</v>
      </c>
      <c r="B320" s="42" t="s">
        <v>242</v>
      </c>
      <c r="C320" s="54" t="s">
        <v>349</v>
      </c>
      <c r="D320" s="49">
        <v>0.97109999999999996</v>
      </c>
      <c r="E320" s="49">
        <v>0.96889999999999998</v>
      </c>
      <c r="ALR320" s="17"/>
      <c r="ALS320" s="17"/>
      <c r="ALT320" s="17"/>
      <c r="ALU320" s="17"/>
      <c r="ALV320" s="17"/>
      <c r="ALW320" s="17"/>
      <c r="ALX320" s="17"/>
    </row>
    <row r="321" spans="1:1012" s="16" customFormat="1" ht="36.75" customHeight="1" x14ac:dyDescent="0.25">
      <c r="A321" s="53" t="s">
        <v>343</v>
      </c>
      <c r="B321" s="42" t="s">
        <v>353</v>
      </c>
      <c r="C321" s="54" t="s">
        <v>349</v>
      </c>
      <c r="D321" s="49">
        <v>0.97109999999999996</v>
      </c>
      <c r="E321" s="49">
        <v>0.96889999999999998</v>
      </c>
      <c r="ALR321" s="17"/>
      <c r="ALS321" s="17"/>
      <c r="ALT321" s="17"/>
      <c r="ALU321" s="17"/>
      <c r="ALV321" s="17"/>
      <c r="ALW321" s="17"/>
      <c r="ALX321" s="17"/>
    </row>
    <row r="322" spans="1:1012" s="16" customFormat="1" ht="36.75" customHeight="1" x14ac:dyDescent="0.25">
      <c r="A322" s="53" t="s">
        <v>354</v>
      </c>
      <c r="B322" s="42">
        <v>11</v>
      </c>
      <c r="C322" s="54" t="s">
        <v>349</v>
      </c>
      <c r="D322" s="49">
        <v>0.97109999999999996</v>
      </c>
      <c r="E322" s="49">
        <v>0.96889999999999998</v>
      </c>
      <c r="ALR322" s="17"/>
      <c r="ALS322" s="17"/>
      <c r="ALT322" s="17"/>
      <c r="ALU322" s="17"/>
      <c r="ALV322" s="17"/>
      <c r="ALW322" s="17"/>
      <c r="ALX322" s="17"/>
    </row>
    <row r="323" spans="1:1012" s="16" customFormat="1" ht="36.75" customHeight="1" x14ac:dyDescent="0.25">
      <c r="A323" s="53" t="s">
        <v>354</v>
      </c>
      <c r="B323" s="42" t="s">
        <v>281</v>
      </c>
      <c r="C323" s="54" t="s">
        <v>349</v>
      </c>
      <c r="D323" s="49">
        <v>0.96260000000000001</v>
      </c>
      <c r="E323" s="49">
        <v>0.96889999999999998</v>
      </c>
      <c r="ALR323" s="17"/>
      <c r="ALS323" s="17"/>
      <c r="ALT323" s="17"/>
      <c r="ALU323" s="17"/>
      <c r="ALV323" s="17"/>
      <c r="ALW323" s="17"/>
      <c r="ALX323" s="17"/>
    </row>
    <row r="324" spans="1:1012" s="16" customFormat="1" ht="36.75" customHeight="1" x14ac:dyDescent="0.25">
      <c r="A324" s="53" t="s">
        <v>354</v>
      </c>
      <c r="B324" s="42">
        <v>13</v>
      </c>
      <c r="C324" s="54" t="s">
        <v>349</v>
      </c>
      <c r="D324" s="49">
        <v>0.96260000000000001</v>
      </c>
      <c r="E324" s="49">
        <v>0.96889999999999998</v>
      </c>
      <c r="ALR324" s="17"/>
      <c r="ALS324" s="17"/>
      <c r="ALT324" s="17"/>
      <c r="ALU324" s="17"/>
      <c r="ALV324" s="17"/>
      <c r="ALW324" s="17"/>
      <c r="ALX324" s="17"/>
    </row>
    <row r="325" spans="1:1012" s="16" customFormat="1" ht="36.75" customHeight="1" x14ac:dyDescent="0.25">
      <c r="A325" s="53" t="s">
        <v>354</v>
      </c>
      <c r="B325" s="42" t="s">
        <v>270</v>
      </c>
      <c r="C325" s="54" t="s">
        <v>349</v>
      </c>
      <c r="D325" s="49">
        <v>0.97109999999999996</v>
      </c>
      <c r="E325" s="49">
        <v>0.96889999999999998</v>
      </c>
      <c r="ALR325" s="17"/>
      <c r="ALS325" s="17"/>
      <c r="ALT325" s="17"/>
      <c r="ALU325" s="17"/>
      <c r="ALV325" s="17"/>
      <c r="ALW325" s="17"/>
      <c r="ALX325" s="17"/>
    </row>
    <row r="326" spans="1:1012" s="16" customFormat="1" ht="36.75" customHeight="1" x14ac:dyDescent="0.25">
      <c r="A326" s="53" t="s">
        <v>354</v>
      </c>
      <c r="B326" s="42">
        <v>15</v>
      </c>
      <c r="C326" s="54" t="s">
        <v>349</v>
      </c>
      <c r="D326" s="49">
        <v>0.96260000000000001</v>
      </c>
      <c r="E326" s="49">
        <v>0.96889999999999998</v>
      </c>
      <c r="ALR326" s="17"/>
      <c r="ALS326" s="17"/>
      <c r="ALT326" s="17"/>
      <c r="ALU326" s="17"/>
      <c r="ALV326" s="17"/>
      <c r="ALW326" s="17"/>
      <c r="ALX326" s="17"/>
    </row>
    <row r="327" spans="1:1012" s="16" customFormat="1" ht="36.75" customHeight="1" x14ac:dyDescent="0.25">
      <c r="A327" s="53" t="s">
        <v>354</v>
      </c>
      <c r="B327" s="42" t="s">
        <v>262</v>
      </c>
      <c r="C327" s="54" t="s">
        <v>349</v>
      </c>
      <c r="D327" s="49">
        <v>0.97109999999999996</v>
      </c>
      <c r="E327" s="49">
        <v>0.96889999999999998</v>
      </c>
      <c r="ALR327" s="17"/>
      <c r="ALS327" s="17"/>
      <c r="ALT327" s="17"/>
      <c r="ALU327" s="17"/>
      <c r="ALV327" s="17"/>
      <c r="ALW327" s="17"/>
      <c r="ALX327" s="17"/>
    </row>
    <row r="328" spans="1:1012" s="16" customFormat="1" ht="36.75" customHeight="1" x14ac:dyDescent="0.25">
      <c r="A328" s="53" t="s">
        <v>354</v>
      </c>
      <c r="B328" s="42" t="s">
        <v>333</v>
      </c>
      <c r="C328" s="54" t="s">
        <v>349</v>
      </c>
      <c r="D328" s="49">
        <v>0.97109999999999996</v>
      </c>
      <c r="E328" s="49">
        <v>0.96889999999999998</v>
      </c>
      <c r="ALR328" s="17"/>
      <c r="ALS328" s="17"/>
      <c r="ALT328" s="17"/>
      <c r="ALU328" s="17"/>
      <c r="ALV328" s="17"/>
      <c r="ALW328" s="17"/>
      <c r="ALX328" s="17"/>
    </row>
    <row r="329" spans="1:1012" s="16" customFormat="1" ht="36.75" customHeight="1" x14ac:dyDescent="0.25">
      <c r="A329" s="53" t="s">
        <v>354</v>
      </c>
      <c r="B329" s="42">
        <v>23</v>
      </c>
      <c r="C329" s="54" t="s">
        <v>349</v>
      </c>
      <c r="D329" s="49">
        <v>0.96260000000000001</v>
      </c>
      <c r="E329" s="49">
        <v>0.96889999999999998</v>
      </c>
      <c r="ALR329" s="17"/>
      <c r="ALS329" s="17"/>
      <c r="ALT329" s="17"/>
      <c r="ALU329" s="17"/>
      <c r="ALV329" s="17"/>
      <c r="ALW329" s="17"/>
      <c r="ALX329" s="17"/>
    </row>
    <row r="330" spans="1:1012" s="16" customFormat="1" ht="36.75" customHeight="1" x14ac:dyDescent="0.25">
      <c r="A330" s="56" t="s">
        <v>354</v>
      </c>
      <c r="B330" s="42" t="s">
        <v>355</v>
      </c>
      <c r="C330" s="42" t="s">
        <v>349</v>
      </c>
      <c r="D330" s="49">
        <v>0.97109999999999996</v>
      </c>
      <c r="E330" s="49">
        <v>0.96889999999999998</v>
      </c>
      <c r="ALR330" s="17"/>
      <c r="ALS330" s="17"/>
      <c r="ALT330" s="17"/>
      <c r="ALU330" s="17"/>
      <c r="ALV330" s="17"/>
      <c r="ALW330" s="17"/>
      <c r="ALX330" s="17"/>
    </row>
    <row r="331" spans="1:1012" s="16" customFormat="1" ht="36.75" customHeight="1" x14ac:dyDescent="0.25">
      <c r="A331" s="52" t="s">
        <v>257</v>
      </c>
      <c r="B331" s="42" t="s">
        <v>356</v>
      </c>
      <c r="C331" s="42" t="s">
        <v>349</v>
      </c>
      <c r="D331" s="49">
        <v>0.97109999999999996</v>
      </c>
      <c r="E331" s="49">
        <v>0.96889999999999998</v>
      </c>
      <c r="ALR331" s="17"/>
      <c r="ALS331" s="17"/>
      <c r="ALT331" s="17"/>
      <c r="ALU331" s="17"/>
      <c r="ALV331" s="17"/>
      <c r="ALW331" s="17"/>
      <c r="ALX331" s="17"/>
    </row>
    <row r="332" spans="1:1012" s="14" customFormat="1" ht="36.75" customHeight="1" x14ac:dyDescent="0.25">
      <c r="A332" s="45" t="s">
        <v>357</v>
      </c>
      <c r="B332" s="46" t="s">
        <v>358</v>
      </c>
      <c r="C332" s="46" t="s">
        <v>359</v>
      </c>
      <c r="D332" s="20">
        <v>0.95120000000000005</v>
      </c>
      <c r="E332" s="20">
        <v>0.95120000000000005</v>
      </c>
      <c r="ALR332" s="15"/>
      <c r="ALS332" s="15"/>
      <c r="ALT332" s="15"/>
      <c r="ALU332" s="15"/>
      <c r="ALV332" s="15"/>
      <c r="ALW332" s="15"/>
      <c r="ALX332" s="15"/>
    </row>
    <row r="333" spans="1:1012" s="16" customFormat="1" ht="36.75" customHeight="1" x14ac:dyDescent="0.25">
      <c r="A333" s="52" t="s">
        <v>200</v>
      </c>
      <c r="B333" s="42">
        <v>83</v>
      </c>
      <c r="C333" s="42" t="s">
        <v>360</v>
      </c>
      <c r="D333" s="49">
        <v>0.97789999999999999</v>
      </c>
      <c r="E333" s="49">
        <v>0.9778</v>
      </c>
      <c r="ALR333" s="17"/>
      <c r="ALS333" s="17"/>
      <c r="ALT333" s="17"/>
      <c r="ALU333" s="17"/>
      <c r="ALV333" s="17"/>
      <c r="ALW333" s="17"/>
      <c r="ALX333" s="17"/>
    </row>
    <row r="334" spans="1:1012" s="16" customFormat="1" ht="36.75" customHeight="1" x14ac:dyDescent="0.25">
      <c r="A334" s="52" t="s">
        <v>200</v>
      </c>
      <c r="B334" s="42">
        <v>85</v>
      </c>
      <c r="C334" s="42" t="s">
        <v>360</v>
      </c>
      <c r="D334" s="49">
        <v>0.97789999999999999</v>
      </c>
      <c r="E334" s="49">
        <v>0.9778</v>
      </c>
      <c r="ALR334" s="17"/>
      <c r="ALS334" s="17"/>
      <c r="ALT334" s="17"/>
      <c r="ALU334" s="17"/>
      <c r="ALV334" s="17"/>
      <c r="ALW334" s="17"/>
      <c r="ALX334" s="17"/>
    </row>
    <row r="335" spans="1:1012" s="16" customFormat="1" ht="36.75" customHeight="1" x14ac:dyDescent="0.25">
      <c r="A335" s="52" t="s">
        <v>282</v>
      </c>
      <c r="B335" s="42">
        <v>11</v>
      </c>
      <c r="C335" s="42" t="s">
        <v>360</v>
      </c>
      <c r="D335" s="49">
        <v>0.97789999999999999</v>
      </c>
      <c r="E335" s="49">
        <v>0.9778</v>
      </c>
      <c r="ALR335" s="17"/>
      <c r="ALS335" s="17"/>
      <c r="ALT335" s="17"/>
      <c r="ALU335" s="17"/>
      <c r="ALV335" s="17"/>
      <c r="ALW335" s="17"/>
      <c r="ALX335" s="17"/>
    </row>
    <row r="336" spans="1:1012" s="16" customFormat="1" ht="36.75" customHeight="1" x14ac:dyDescent="0.25">
      <c r="A336" s="52" t="s">
        <v>282</v>
      </c>
      <c r="B336" s="42" t="s">
        <v>361</v>
      </c>
      <c r="C336" s="42" t="s">
        <v>360</v>
      </c>
      <c r="D336" s="49">
        <v>0.97789999999999999</v>
      </c>
      <c r="E336" s="49">
        <v>0.9778</v>
      </c>
      <c r="ALR336" s="17"/>
      <c r="ALS336" s="17"/>
      <c r="ALT336" s="17"/>
      <c r="ALU336" s="17"/>
      <c r="ALV336" s="17"/>
      <c r="ALW336" s="17"/>
      <c r="ALX336" s="17"/>
    </row>
    <row r="337" spans="1:1012" s="16" customFormat="1" ht="36.75" customHeight="1" x14ac:dyDescent="0.25">
      <c r="A337" s="52" t="s">
        <v>362</v>
      </c>
      <c r="B337" s="42">
        <v>30</v>
      </c>
      <c r="C337" s="42" t="s">
        <v>360</v>
      </c>
      <c r="D337" s="49">
        <v>0.96940000000000004</v>
      </c>
      <c r="E337" s="49">
        <v>0.9778</v>
      </c>
      <c r="ALR337" s="17"/>
      <c r="ALS337" s="17"/>
      <c r="ALT337" s="17"/>
      <c r="ALU337" s="17"/>
      <c r="ALV337" s="17"/>
      <c r="ALW337" s="17"/>
      <c r="ALX337" s="17"/>
    </row>
    <row r="338" spans="1:1012" s="16" customFormat="1" ht="36.75" customHeight="1" x14ac:dyDescent="0.25">
      <c r="A338" s="41" t="s">
        <v>207</v>
      </c>
      <c r="B338" s="42" t="s">
        <v>363</v>
      </c>
      <c r="C338" s="42" t="s">
        <v>360</v>
      </c>
      <c r="D338" s="49">
        <v>0.98470000000000002</v>
      </c>
      <c r="E338" s="49">
        <v>0.9778</v>
      </c>
      <c r="ALR338" s="17"/>
      <c r="ALS338" s="17"/>
      <c r="ALT338" s="17"/>
      <c r="ALU338" s="17"/>
      <c r="ALV338" s="17"/>
      <c r="ALW338" s="17"/>
      <c r="ALX338" s="17"/>
    </row>
    <row r="339" spans="1:1012" s="16" customFormat="1" ht="36.75" customHeight="1" x14ac:dyDescent="0.25">
      <c r="A339" s="52" t="s">
        <v>364</v>
      </c>
      <c r="B339" s="42">
        <v>4</v>
      </c>
      <c r="C339" s="42" t="s">
        <v>360</v>
      </c>
      <c r="D339" s="49">
        <v>0.97789999999999999</v>
      </c>
      <c r="E339" s="49">
        <v>0.9778</v>
      </c>
      <c r="ALR339" s="17"/>
      <c r="ALS339" s="17"/>
      <c r="ALT339" s="17"/>
      <c r="ALU339" s="17"/>
      <c r="ALV339" s="17"/>
      <c r="ALW339" s="17"/>
      <c r="ALX339" s="17"/>
    </row>
    <row r="340" spans="1:1012" s="16" customFormat="1" ht="36.75" customHeight="1" x14ac:dyDescent="0.25">
      <c r="A340" s="52" t="s">
        <v>364</v>
      </c>
      <c r="B340" s="42">
        <v>5</v>
      </c>
      <c r="C340" s="42" t="s">
        <v>360</v>
      </c>
      <c r="D340" s="49">
        <v>0.97789999999999999</v>
      </c>
      <c r="E340" s="49">
        <v>0.9778</v>
      </c>
      <c r="ALR340" s="17"/>
      <c r="ALS340" s="17"/>
      <c r="ALT340" s="17"/>
      <c r="ALU340" s="17"/>
      <c r="ALV340" s="17"/>
      <c r="ALW340" s="17"/>
      <c r="ALX340" s="17"/>
    </row>
    <row r="341" spans="1:1012" s="16" customFormat="1" ht="36.75" customHeight="1" x14ac:dyDescent="0.25">
      <c r="A341" s="52" t="s">
        <v>364</v>
      </c>
      <c r="B341" s="42">
        <v>6</v>
      </c>
      <c r="C341" s="42" t="s">
        <v>360</v>
      </c>
      <c r="D341" s="49">
        <v>0.97789999999999999</v>
      </c>
      <c r="E341" s="49">
        <v>0.9778</v>
      </c>
      <c r="ALR341" s="17"/>
      <c r="ALS341" s="17"/>
      <c r="ALT341" s="17"/>
      <c r="ALU341" s="17"/>
      <c r="ALV341" s="17"/>
      <c r="ALW341" s="17"/>
      <c r="ALX341" s="17"/>
    </row>
    <row r="342" spans="1:1012" s="16" customFormat="1" ht="36.75" customHeight="1" x14ac:dyDescent="0.25">
      <c r="A342" s="52" t="s">
        <v>364</v>
      </c>
      <c r="B342" s="42">
        <v>7</v>
      </c>
      <c r="C342" s="42" t="s">
        <v>360</v>
      </c>
      <c r="D342" s="49">
        <v>0.97789999999999999</v>
      </c>
      <c r="E342" s="49">
        <v>0.9778</v>
      </c>
      <c r="ALR342" s="17"/>
      <c r="ALS342" s="17"/>
      <c r="ALT342" s="17"/>
      <c r="ALU342" s="17"/>
      <c r="ALV342" s="17"/>
      <c r="ALW342" s="17"/>
      <c r="ALX342" s="17"/>
    </row>
    <row r="343" spans="1:1012" s="16" customFormat="1" ht="36.75" customHeight="1" x14ac:dyDescent="0.25">
      <c r="A343" s="52" t="s">
        <v>364</v>
      </c>
      <c r="B343" s="42">
        <v>8</v>
      </c>
      <c r="C343" s="42" t="s">
        <v>360</v>
      </c>
      <c r="D343" s="49">
        <v>0.97789999999999999</v>
      </c>
      <c r="E343" s="49">
        <v>0.9778</v>
      </c>
      <c r="ALR343" s="17"/>
      <c r="ALS343" s="17"/>
      <c r="ALT343" s="17"/>
      <c r="ALU343" s="17"/>
      <c r="ALV343" s="17"/>
      <c r="ALW343" s="17"/>
      <c r="ALX343" s="17"/>
    </row>
    <row r="344" spans="1:1012" s="16" customFormat="1" ht="36.75" customHeight="1" x14ac:dyDescent="0.25">
      <c r="A344" s="52" t="s">
        <v>364</v>
      </c>
      <c r="B344" s="42" t="s">
        <v>365</v>
      </c>
      <c r="C344" s="42" t="s">
        <v>360</v>
      </c>
      <c r="D344" s="49">
        <v>0.97789999999999999</v>
      </c>
      <c r="E344" s="49">
        <v>0.9778</v>
      </c>
      <c r="ALR344" s="17"/>
      <c r="ALS344" s="17"/>
      <c r="ALT344" s="17"/>
      <c r="ALU344" s="17"/>
      <c r="ALV344" s="17"/>
      <c r="ALW344" s="17"/>
      <c r="ALX344" s="17"/>
    </row>
    <row r="345" spans="1:1012" s="16" customFormat="1" ht="36.75" customHeight="1" x14ac:dyDescent="0.25">
      <c r="A345" s="52" t="s">
        <v>364</v>
      </c>
      <c r="B345" s="42">
        <v>13</v>
      </c>
      <c r="C345" s="42" t="s">
        <v>360</v>
      </c>
      <c r="D345" s="49">
        <v>0.97789999999999999</v>
      </c>
      <c r="E345" s="49">
        <v>0.9778</v>
      </c>
      <c r="ALR345" s="17"/>
      <c r="ALS345" s="17"/>
      <c r="ALT345" s="17"/>
      <c r="ALU345" s="17"/>
      <c r="ALV345" s="17"/>
      <c r="ALW345" s="17"/>
      <c r="ALX345" s="17"/>
    </row>
    <row r="346" spans="1:1012" s="16" customFormat="1" ht="36.75" customHeight="1" x14ac:dyDescent="0.25">
      <c r="A346" s="52" t="s">
        <v>364</v>
      </c>
      <c r="B346" s="42">
        <v>14</v>
      </c>
      <c r="C346" s="42" t="s">
        <v>360</v>
      </c>
      <c r="D346" s="49">
        <v>0.97789999999999999</v>
      </c>
      <c r="E346" s="49">
        <v>0.9778</v>
      </c>
      <c r="ALR346" s="17"/>
      <c r="ALS346" s="17"/>
      <c r="ALT346" s="17"/>
      <c r="ALU346" s="17"/>
      <c r="ALV346" s="17"/>
      <c r="ALW346" s="17"/>
      <c r="ALX346" s="17"/>
    </row>
    <row r="347" spans="1:1012" s="16" customFormat="1" ht="36.75" customHeight="1" x14ac:dyDescent="0.25">
      <c r="A347" s="52" t="s">
        <v>364</v>
      </c>
      <c r="B347" s="42">
        <v>15</v>
      </c>
      <c r="C347" s="42" t="s">
        <v>360</v>
      </c>
      <c r="D347" s="49">
        <v>0.97789999999999999</v>
      </c>
      <c r="E347" s="49">
        <v>0.9778</v>
      </c>
      <c r="ALR347" s="17"/>
      <c r="ALS347" s="17"/>
      <c r="ALT347" s="17"/>
      <c r="ALU347" s="17"/>
      <c r="ALV347" s="17"/>
      <c r="ALW347" s="17"/>
      <c r="ALX347" s="17"/>
    </row>
    <row r="348" spans="1:1012" s="16" customFormat="1" ht="36.75" customHeight="1" x14ac:dyDescent="0.25">
      <c r="A348" s="52" t="s">
        <v>364</v>
      </c>
      <c r="B348" s="42">
        <v>16</v>
      </c>
      <c r="C348" s="42" t="s">
        <v>360</v>
      </c>
      <c r="D348" s="49">
        <v>0.97789999999999999</v>
      </c>
      <c r="E348" s="49">
        <v>0.9778</v>
      </c>
      <c r="ALR348" s="17"/>
      <c r="ALS348" s="17"/>
      <c r="ALT348" s="17"/>
      <c r="ALU348" s="17"/>
      <c r="ALV348" s="17"/>
      <c r="ALW348" s="17"/>
      <c r="ALX348" s="17"/>
    </row>
    <row r="349" spans="1:1012" s="16" customFormat="1" ht="36.75" customHeight="1" x14ac:dyDescent="0.25">
      <c r="A349" s="52" t="s">
        <v>364</v>
      </c>
      <c r="B349" s="42">
        <v>25</v>
      </c>
      <c r="C349" s="42" t="s">
        <v>360</v>
      </c>
      <c r="D349" s="49">
        <v>0.97789999999999999</v>
      </c>
      <c r="E349" s="49">
        <v>0.9778</v>
      </c>
      <c r="ALR349" s="17"/>
      <c r="ALS349" s="17"/>
      <c r="ALT349" s="17"/>
      <c r="ALU349" s="17"/>
      <c r="ALV349" s="17"/>
      <c r="ALW349" s="17"/>
      <c r="ALX349" s="17"/>
    </row>
    <row r="350" spans="1:1012" s="16" customFormat="1" ht="36.75" customHeight="1" x14ac:dyDescent="0.25">
      <c r="A350" s="52" t="s">
        <v>366</v>
      </c>
      <c r="B350" s="42">
        <v>2</v>
      </c>
      <c r="C350" s="42" t="s">
        <v>360</v>
      </c>
      <c r="D350" s="49">
        <v>0.97789999999999999</v>
      </c>
      <c r="E350" s="49">
        <v>0.9778</v>
      </c>
      <c r="ALR350" s="17"/>
      <c r="ALS350" s="17"/>
      <c r="ALT350" s="17"/>
      <c r="ALU350" s="17"/>
      <c r="ALV350" s="17"/>
      <c r="ALW350" s="17"/>
      <c r="ALX350" s="17"/>
    </row>
    <row r="351" spans="1:1012" s="16" customFormat="1" ht="36.75" customHeight="1" x14ac:dyDescent="0.25">
      <c r="A351" s="52" t="s">
        <v>366</v>
      </c>
      <c r="B351" s="42" t="s">
        <v>342</v>
      </c>
      <c r="C351" s="42" t="s">
        <v>360</v>
      </c>
      <c r="D351" s="49">
        <v>0.97789999999999999</v>
      </c>
      <c r="E351" s="49">
        <v>0.9778</v>
      </c>
      <c r="ALR351" s="17"/>
      <c r="ALS351" s="17"/>
      <c r="ALT351" s="17"/>
      <c r="ALU351" s="17"/>
      <c r="ALV351" s="17"/>
      <c r="ALW351" s="17"/>
      <c r="ALX351" s="17"/>
    </row>
    <row r="352" spans="1:1012" s="16" customFormat="1" ht="36.75" customHeight="1" x14ac:dyDescent="0.25">
      <c r="A352" s="52" t="s">
        <v>366</v>
      </c>
      <c r="B352" s="42">
        <v>4</v>
      </c>
      <c r="C352" s="42" t="s">
        <v>360</v>
      </c>
      <c r="D352" s="49">
        <v>0.97789999999999999</v>
      </c>
      <c r="E352" s="49">
        <v>0.9778</v>
      </c>
      <c r="ALR352" s="17"/>
      <c r="ALS352" s="17"/>
      <c r="ALT352" s="17"/>
      <c r="ALU352" s="17"/>
      <c r="ALV352" s="17"/>
      <c r="ALW352" s="17"/>
      <c r="ALX352" s="17"/>
    </row>
    <row r="353" spans="1:1012" s="16" customFormat="1" ht="36.75" customHeight="1" x14ac:dyDescent="0.25">
      <c r="A353" s="52" t="s">
        <v>366</v>
      </c>
      <c r="B353" s="42" t="s">
        <v>268</v>
      </c>
      <c r="C353" s="42" t="s">
        <v>360</v>
      </c>
      <c r="D353" s="49">
        <v>0.97789999999999999</v>
      </c>
      <c r="E353" s="49">
        <v>0.9778</v>
      </c>
      <c r="ALR353" s="17"/>
      <c r="ALS353" s="17"/>
      <c r="ALT353" s="17"/>
      <c r="ALU353" s="17"/>
      <c r="ALV353" s="17"/>
      <c r="ALW353" s="17"/>
      <c r="ALX353" s="17"/>
    </row>
    <row r="354" spans="1:1012" s="16" customFormat="1" ht="36.75" customHeight="1" x14ac:dyDescent="0.25">
      <c r="A354" s="52" t="s">
        <v>367</v>
      </c>
      <c r="B354" s="42">
        <v>4</v>
      </c>
      <c r="C354" s="42" t="s">
        <v>360</v>
      </c>
      <c r="D354" s="49">
        <v>0.97789999999999999</v>
      </c>
      <c r="E354" s="49">
        <v>0.9778</v>
      </c>
      <c r="ALR354" s="17"/>
      <c r="ALS354" s="17"/>
      <c r="ALT354" s="17"/>
      <c r="ALU354" s="17"/>
      <c r="ALV354" s="17"/>
      <c r="ALW354" s="17"/>
      <c r="ALX354" s="17"/>
    </row>
    <row r="355" spans="1:1012" s="16" customFormat="1" ht="36.75" customHeight="1" x14ac:dyDescent="0.25">
      <c r="A355" s="52" t="s">
        <v>367</v>
      </c>
      <c r="B355" s="42">
        <v>5</v>
      </c>
      <c r="C355" s="42" t="s">
        <v>360</v>
      </c>
      <c r="D355" s="49">
        <v>0.97789999999999999</v>
      </c>
      <c r="E355" s="49">
        <v>0.9778</v>
      </c>
      <c r="ALR355" s="17"/>
      <c r="ALS355" s="17"/>
      <c r="ALT355" s="17"/>
      <c r="ALU355" s="17"/>
      <c r="ALV355" s="17"/>
      <c r="ALW355" s="17"/>
      <c r="ALX355" s="17"/>
    </row>
    <row r="356" spans="1:1012" s="16" customFormat="1" ht="36.75" customHeight="1" x14ac:dyDescent="0.25">
      <c r="A356" s="52" t="s">
        <v>367</v>
      </c>
      <c r="B356" s="42">
        <v>6</v>
      </c>
      <c r="C356" s="42" t="s">
        <v>360</v>
      </c>
      <c r="D356" s="49">
        <v>0.97789999999999999</v>
      </c>
      <c r="E356" s="49">
        <v>0.9778</v>
      </c>
      <c r="ALR356" s="17"/>
      <c r="ALS356" s="17"/>
      <c r="ALT356" s="17"/>
      <c r="ALU356" s="17"/>
      <c r="ALV356" s="17"/>
      <c r="ALW356" s="17"/>
      <c r="ALX356" s="17"/>
    </row>
    <row r="357" spans="1:1012" s="16" customFormat="1" ht="36.75" customHeight="1" x14ac:dyDescent="0.25">
      <c r="A357" s="52" t="s">
        <v>367</v>
      </c>
      <c r="B357" s="42">
        <v>8</v>
      </c>
      <c r="C357" s="42" t="s">
        <v>360</v>
      </c>
      <c r="D357" s="49">
        <v>0.97789999999999999</v>
      </c>
      <c r="E357" s="49">
        <v>0.9778</v>
      </c>
      <c r="ALR357" s="17"/>
      <c r="ALS357" s="17"/>
      <c r="ALT357" s="17"/>
      <c r="ALU357" s="17"/>
      <c r="ALV357" s="17"/>
      <c r="ALW357" s="17"/>
      <c r="ALX357" s="17"/>
    </row>
    <row r="358" spans="1:1012" s="16" customFormat="1" ht="36.75" customHeight="1" x14ac:dyDescent="0.25">
      <c r="A358" s="52" t="s">
        <v>368</v>
      </c>
      <c r="B358" s="42">
        <v>1</v>
      </c>
      <c r="C358" s="42" t="s">
        <v>369</v>
      </c>
      <c r="D358" s="49">
        <v>0.98470000000000002</v>
      </c>
      <c r="E358" s="49">
        <v>0.99139999999999995</v>
      </c>
      <c r="ALR358" s="17"/>
      <c r="ALS358" s="17"/>
      <c r="ALT358" s="17"/>
      <c r="ALU358" s="17"/>
      <c r="ALV358" s="17"/>
      <c r="ALW358" s="17"/>
      <c r="ALX358" s="17"/>
    </row>
    <row r="359" spans="1:1012" s="16" customFormat="1" ht="36.75" customHeight="1" x14ac:dyDescent="0.25">
      <c r="A359" s="52" t="s">
        <v>370</v>
      </c>
      <c r="B359" s="42">
        <v>3</v>
      </c>
      <c r="C359" s="42" t="s">
        <v>369</v>
      </c>
      <c r="D359" s="49">
        <v>0.97789999999999999</v>
      </c>
      <c r="E359" s="49">
        <v>0.99139999999999995</v>
      </c>
      <c r="ALR359" s="17"/>
      <c r="ALS359" s="17"/>
      <c r="ALT359" s="17"/>
      <c r="ALU359" s="17"/>
      <c r="ALV359" s="17"/>
      <c r="ALW359" s="17"/>
      <c r="ALX359" s="17"/>
    </row>
    <row r="360" spans="1:1012" s="16" customFormat="1" ht="36.75" customHeight="1" x14ac:dyDescent="0.25">
      <c r="A360" s="52" t="s">
        <v>371</v>
      </c>
      <c r="B360" s="42" t="s">
        <v>372</v>
      </c>
      <c r="C360" s="42" t="s">
        <v>369</v>
      </c>
      <c r="D360" s="49">
        <v>0.97789999999999999</v>
      </c>
      <c r="E360" s="49">
        <v>0.99139999999999995</v>
      </c>
      <c r="ALR360" s="17"/>
      <c r="ALS360" s="17"/>
      <c r="ALT360" s="17"/>
      <c r="ALU360" s="17"/>
      <c r="ALV360" s="17"/>
      <c r="ALW360" s="17"/>
      <c r="ALX360" s="17"/>
    </row>
    <row r="361" spans="1:1012" s="16" customFormat="1" ht="36.75" customHeight="1" x14ac:dyDescent="0.25">
      <c r="A361" s="57" t="s">
        <v>373</v>
      </c>
      <c r="B361" s="42">
        <v>7</v>
      </c>
      <c r="C361" s="42" t="s">
        <v>369</v>
      </c>
      <c r="D361" s="49">
        <v>0.97789999999999999</v>
      </c>
      <c r="E361" s="49">
        <v>0.99139999999999995</v>
      </c>
      <c r="ALR361" s="17"/>
      <c r="ALS361" s="17"/>
      <c r="ALT361" s="17"/>
      <c r="ALU361" s="17"/>
      <c r="ALV361" s="17"/>
      <c r="ALW361" s="17"/>
      <c r="ALX361" s="17"/>
    </row>
    <row r="362" spans="1:1012" s="16" customFormat="1" ht="36.75" customHeight="1" x14ac:dyDescent="0.25">
      <c r="A362" s="57" t="s">
        <v>373</v>
      </c>
      <c r="B362" s="42">
        <v>37</v>
      </c>
      <c r="C362" s="42" t="s">
        <v>369</v>
      </c>
      <c r="D362" s="49">
        <v>0.97789999999999999</v>
      </c>
      <c r="E362" s="49">
        <v>0.99139999999999995</v>
      </c>
      <c r="ALR362" s="17"/>
      <c r="ALS362" s="17"/>
      <c r="ALT362" s="17"/>
      <c r="ALU362" s="17"/>
      <c r="ALV362" s="17"/>
      <c r="ALW362" s="17"/>
      <c r="ALX362" s="17"/>
    </row>
    <row r="363" spans="1:1012" s="16" customFormat="1" ht="36.75" customHeight="1" x14ac:dyDescent="0.25">
      <c r="A363" s="52" t="s">
        <v>374</v>
      </c>
      <c r="B363" s="42">
        <v>5</v>
      </c>
      <c r="C363" s="42" t="s">
        <v>369</v>
      </c>
      <c r="D363" s="49">
        <v>0.97789999999999999</v>
      </c>
      <c r="E363" s="49">
        <v>0.99139999999999995</v>
      </c>
      <c r="ALR363" s="17"/>
      <c r="ALS363" s="17"/>
      <c r="ALT363" s="17"/>
      <c r="ALU363" s="17"/>
      <c r="ALV363" s="17"/>
      <c r="ALW363" s="17"/>
      <c r="ALX363" s="17"/>
    </row>
    <row r="364" spans="1:1012" s="16" customFormat="1" ht="36.75" customHeight="1" x14ac:dyDescent="0.25">
      <c r="A364" s="52" t="s">
        <v>375</v>
      </c>
      <c r="B364" s="42">
        <v>6</v>
      </c>
      <c r="C364" s="42" t="s">
        <v>369</v>
      </c>
      <c r="D364" s="49">
        <v>0.98470000000000002</v>
      </c>
      <c r="E364" s="49">
        <v>0.99139999999999995</v>
      </c>
      <c r="ALR364" s="17"/>
      <c r="ALS364" s="17"/>
      <c r="ALT364" s="17"/>
      <c r="ALU364" s="17"/>
      <c r="ALV364" s="17"/>
      <c r="ALW364" s="17"/>
      <c r="ALX364" s="17"/>
    </row>
    <row r="365" spans="1:1012" s="16" customFormat="1" ht="36.75" customHeight="1" x14ac:dyDescent="0.25">
      <c r="A365" s="52" t="s">
        <v>376</v>
      </c>
      <c r="B365" s="42">
        <v>3</v>
      </c>
      <c r="C365" s="42" t="s">
        <v>369</v>
      </c>
      <c r="D365" s="49">
        <v>0.98470000000000002</v>
      </c>
      <c r="E365" s="49">
        <v>0.99139999999999995</v>
      </c>
      <c r="ALR365" s="17"/>
      <c r="ALS365" s="17"/>
      <c r="ALT365" s="17"/>
      <c r="ALU365" s="17"/>
      <c r="ALV365" s="17"/>
      <c r="ALW365" s="17"/>
      <c r="ALX365" s="17"/>
    </row>
    <row r="366" spans="1:1012" s="16" customFormat="1" ht="36.75" customHeight="1" x14ac:dyDescent="0.25">
      <c r="A366" s="52" t="s">
        <v>376</v>
      </c>
      <c r="B366" s="42">
        <v>9</v>
      </c>
      <c r="C366" s="42" t="s">
        <v>369</v>
      </c>
      <c r="D366" s="58">
        <v>0.98470000000000002</v>
      </c>
      <c r="E366" s="49">
        <v>0.99139999999999995</v>
      </c>
      <c r="ALR366" s="17"/>
      <c r="ALS366" s="17"/>
      <c r="ALT366" s="17"/>
      <c r="ALU366" s="17"/>
      <c r="ALV366" s="17"/>
      <c r="ALW366" s="17"/>
      <c r="ALX366" s="17"/>
    </row>
    <row r="367" spans="1:1012" s="16" customFormat="1" ht="36.75" customHeight="1" x14ac:dyDescent="0.25">
      <c r="A367" s="52" t="s">
        <v>376</v>
      </c>
      <c r="B367" s="42">
        <v>17</v>
      </c>
      <c r="C367" s="42" t="s">
        <v>369</v>
      </c>
      <c r="D367" s="49">
        <v>0.97109999999999996</v>
      </c>
      <c r="E367" s="49">
        <v>0.99139999999999995</v>
      </c>
      <c r="ALR367" s="17"/>
      <c r="ALS367" s="17"/>
      <c r="ALT367" s="17"/>
      <c r="ALU367" s="17"/>
      <c r="ALV367" s="17"/>
      <c r="ALW367" s="17"/>
      <c r="ALX367" s="17"/>
    </row>
    <row r="368" spans="1:1012" s="16" customFormat="1" ht="36.75" customHeight="1" x14ac:dyDescent="0.25">
      <c r="A368" s="52" t="s">
        <v>377</v>
      </c>
      <c r="B368" s="42">
        <v>1</v>
      </c>
      <c r="C368" s="42" t="s">
        <v>369</v>
      </c>
      <c r="D368" s="49">
        <v>0.98470000000000002</v>
      </c>
      <c r="E368" s="49">
        <v>0.99139999999999995</v>
      </c>
      <c r="ALR368" s="17"/>
      <c r="ALS368" s="17"/>
      <c r="ALT368" s="17"/>
      <c r="ALU368" s="17"/>
      <c r="ALV368" s="17"/>
      <c r="ALW368" s="17"/>
      <c r="ALX368" s="17"/>
    </row>
    <row r="369" spans="1:1012" s="16" customFormat="1" ht="36.75" customHeight="1" x14ac:dyDescent="0.25">
      <c r="A369" s="52" t="s">
        <v>378</v>
      </c>
      <c r="B369" s="42">
        <v>30</v>
      </c>
      <c r="C369" s="42" t="s">
        <v>369</v>
      </c>
      <c r="D369" s="58">
        <v>0.97109999999999996</v>
      </c>
      <c r="E369" s="49">
        <v>0.99139999999999995</v>
      </c>
      <c r="ALR369" s="17"/>
      <c r="ALS369" s="17"/>
      <c r="ALT369" s="17"/>
      <c r="ALU369" s="17"/>
      <c r="ALV369" s="17"/>
      <c r="ALW369" s="17"/>
      <c r="ALX369" s="17"/>
    </row>
    <row r="370" spans="1:1012" s="16" customFormat="1" ht="36.75" customHeight="1" x14ac:dyDescent="0.25">
      <c r="A370" s="52" t="s">
        <v>378</v>
      </c>
      <c r="B370" s="42" t="s">
        <v>379</v>
      </c>
      <c r="C370" s="42" t="s">
        <v>369</v>
      </c>
      <c r="D370" s="58">
        <v>0.97109999999999996</v>
      </c>
      <c r="E370" s="49">
        <v>0.99139999999999995</v>
      </c>
      <c r="ALR370" s="17"/>
      <c r="ALS370" s="17"/>
      <c r="ALT370" s="17"/>
      <c r="ALU370" s="17"/>
      <c r="ALV370" s="17"/>
      <c r="ALW370" s="17"/>
      <c r="ALX370" s="17"/>
    </row>
    <row r="371" spans="1:1012" s="16" customFormat="1" ht="36.75" customHeight="1" x14ac:dyDescent="0.25">
      <c r="A371" s="52" t="s">
        <v>378</v>
      </c>
      <c r="B371" s="42">
        <v>49</v>
      </c>
      <c r="C371" s="42" t="s">
        <v>369</v>
      </c>
      <c r="D371" s="49">
        <v>0.96260000000000001</v>
      </c>
      <c r="E371" s="49">
        <v>0.99139999999999995</v>
      </c>
      <c r="ALR371" s="17"/>
      <c r="ALS371" s="17"/>
      <c r="ALT371" s="17"/>
      <c r="ALU371" s="17"/>
      <c r="ALV371" s="17"/>
      <c r="ALW371" s="17"/>
      <c r="ALX371" s="17"/>
    </row>
    <row r="372" spans="1:1012" s="16" customFormat="1" ht="36.75" customHeight="1" x14ac:dyDescent="0.25">
      <c r="A372" s="41" t="s">
        <v>380</v>
      </c>
      <c r="B372" s="42">
        <v>8</v>
      </c>
      <c r="C372" s="42" t="s">
        <v>369</v>
      </c>
      <c r="D372" s="49">
        <v>0.99150000000000005</v>
      </c>
      <c r="E372" s="49">
        <v>0.99139999999999995</v>
      </c>
      <c r="ALR372" s="17"/>
      <c r="ALS372" s="17"/>
      <c r="ALT372" s="17"/>
      <c r="ALU372" s="17"/>
      <c r="ALV372" s="17"/>
      <c r="ALW372" s="17"/>
      <c r="ALX372" s="17"/>
    </row>
    <row r="373" spans="1:1012" s="16" customFormat="1" ht="36.75" customHeight="1" x14ac:dyDescent="0.25">
      <c r="A373" s="53" t="s">
        <v>343</v>
      </c>
      <c r="B373" s="42">
        <v>13</v>
      </c>
      <c r="C373" s="42" t="s">
        <v>369</v>
      </c>
      <c r="D373" s="49">
        <v>0.96940000000000004</v>
      </c>
      <c r="E373" s="49">
        <v>0.99139999999999995</v>
      </c>
      <c r="ALR373" s="17"/>
      <c r="ALS373" s="17"/>
      <c r="ALT373" s="17"/>
      <c r="ALU373" s="17"/>
      <c r="ALV373" s="17"/>
      <c r="ALW373" s="17"/>
      <c r="ALX373" s="17"/>
    </row>
    <row r="374" spans="1:1012" s="16" customFormat="1" ht="36.75" customHeight="1" x14ac:dyDescent="0.25">
      <c r="A374" s="52" t="s">
        <v>254</v>
      </c>
      <c r="B374" s="42">
        <v>30</v>
      </c>
      <c r="C374" s="42" t="s">
        <v>369</v>
      </c>
      <c r="D374" s="58">
        <v>0.98470000000000002</v>
      </c>
      <c r="E374" s="49">
        <v>0.99139999999999995</v>
      </c>
      <c r="ALR374" s="17"/>
      <c r="ALS374" s="17"/>
      <c r="ALT374" s="17"/>
      <c r="ALU374" s="17"/>
      <c r="ALV374" s="17"/>
      <c r="ALW374" s="17"/>
      <c r="ALX374" s="17"/>
    </row>
    <row r="375" spans="1:1012" s="16" customFormat="1" ht="36.75" customHeight="1" x14ac:dyDescent="0.25">
      <c r="A375" s="52" t="s">
        <v>254</v>
      </c>
      <c r="B375" s="42">
        <v>32</v>
      </c>
      <c r="C375" s="42" t="s">
        <v>369</v>
      </c>
      <c r="D375" s="58">
        <v>0.98470000000000002</v>
      </c>
      <c r="E375" s="49">
        <v>0.99139999999999995</v>
      </c>
      <c r="ALR375" s="17"/>
      <c r="ALS375" s="17"/>
      <c r="ALT375" s="17"/>
      <c r="ALU375" s="17"/>
      <c r="ALV375" s="17"/>
      <c r="ALW375" s="17"/>
      <c r="ALX375" s="17"/>
    </row>
    <row r="376" spans="1:1012" s="16" customFormat="1" ht="36.75" customHeight="1" x14ac:dyDescent="0.25">
      <c r="A376" s="52" t="s">
        <v>254</v>
      </c>
      <c r="B376" s="42">
        <v>34</v>
      </c>
      <c r="C376" s="42" t="s">
        <v>369</v>
      </c>
      <c r="D376" s="58">
        <v>0.98470000000000002</v>
      </c>
      <c r="E376" s="49">
        <v>0.99139999999999995</v>
      </c>
      <c r="ALR376" s="17"/>
      <c r="ALS376" s="17"/>
      <c r="ALT376" s="17"/>
      <c r="ALU376" s="17"/>
      <c r="ALV376" s="17"/>
      <c r="ALW376" s="17"/>
      <c r="ALX376" s="17"/>
    </row>
    <row r="377" spans="1:1012" s="16" customFormat="1" ht="36.75" customHeight="1" x14ac:dyDescent="0.25">
      <c r="A377" s="52" t="s">
        <v>254</v>
      </c>
      <c r="B377" s="42">
        <v>36</v>
      </c>
      <c r="C377" s="42" t="s">
        <v>369</v>
      </c>
      <c r="D377" s="58">
        <v>0.98470000000000002</v>
      </c>
      <c r="E377" s="49">
        <v>0.99139999999999995</v>
      </c>
      <c r="ALR377" s="17"/>
      <c r="ALS377" s="17"/>
      <c r="ALT377" s="17"/>
      <c r="ALU377" s="17"/>
      <c r="ALV377" s="17"/>
      <c r="ALW377" s="17"/>
      <c r="ALX377" s="17"/>
    </row>
    <row r="378" spans="1:1012" s="16" customFormat="1" ht="36.75" customHeight="1" x14ac:dyDescent="0.25">
      <c r="A378" s="52" t="s">
        <v>254</v>
      </c>
      <c r="B378" s="42">
        <v>37</v>
      </c>
      <c r="C378" s="42" t="s">
        <v>369</v>
      </c>
      <c r="D378" s="58">
        <v>0.98470000000000002</v>
      </c>
      <c r="E378" s="49">
        <v>0.99139999999999995</v>
      </c>
      <c r="ALR378" s="17"/>
      <c r="ALS378" s="17"/>
      <c r="ALT378" s="17"/>
      <c r="ALU378" s="17"/>
      <c r="ALV378" s="17"/>
      <c r="ALW378" s="17"/>
      <c r="ALX378" s="17"/>
    </row>
    <row r="379" spans="1:1012" s="16" customFormat="1" ht="36.75" customHeight="1" x14ac:dyDescent="0.25">
      <c r="A379" s="52" t="s">
        <v>254</v>
      </c>
      <c r="B379" s="42">
        <v>38</v>
      </c>
      <c r="C379" s="42" t="s">
        <v>369</v>
      </c>
      <c r="D379" s="58">
        <v>0.98470000000000002</v>
      </c>
      <c r="E379" s="49">
        <v>0.99139999999999995</v>
      </c>
      <c r="ALR379" s="17"/>
      <c r="ALS379" s="17"/>
      <c r="ALT379" s="17"/>
      <c r="ALU379" s="17"/>
      <c r="ALV379" s="17"/>
      <c r="ALW379" s="17"/>
      <c r="ALX379" s="17"/>
    </row>
    <row r="380" spans="1:1012" s="16" customFormat="1" ht="36.75" customHeight="1" x14ac:dyDescent="0.25">
      <c r="A380" s="52" t="s">
        <v>254</v>
      </c>
      <c r="B380" s="42">
        <v>39</v>
      </c>
      <c r="C380" s="42" t="s">
        <v>369</v>
      </c>
      <c r="D380" s="58">
        <v>0.98470000000000002</v>
      </c>
      <c r="E380" s="49">
        <v>0.99139999999999995</v>
      </c>
      <c r="ALR380" s="17"/>
      <c r="ALS380" s="17"/>
      <c r="ALT380" s="17"/>
      <c r="ALU380" s="17"/>
      <c r="ALV380" s="17"/>
      <c r="ALW380" s="17"/>
      <c r="ALX380" s="17"/>
    </row>
    <row r="381" spans="1:1012" s="16" customFormat="1" ht="36.75" customHeight="1" x14ac:dyDescent="0.25">
      <c r="A381" s="52" t="s">
        <v>254</v>
      </c>
      <c r="B381" s="42">
        <v>41</v>
      </c>
      <c r="C381" s="42" t="s">
        <v>369</v>
      </c>
      <c r="D381" s="58">
        <v>0.98470000000000002</v>
      </c>
      <c r="E381" s="49">
        <v>0.99139999999999995</v>
      </c>
      <c r="ALR381" s="17"/>
      <c r="ALS381" s="17"/>
      <c r="ALT381" s="17"/>
      <c r="ALU381" s="17"/>
      <c r="ALV381" s="17"/>
      <c r="ALW381" s="17"/>
      <c r="ALX381" s="17"/>
    </row>
    <row r="382" spans="1:1012" s="16" customFormat="1" ht="36.75" customHeight="1" x14ac:dyDescent="0.25">
      <c r="A382" s="52" t="s">
        <v>254</v>
      </c>
      <c r="B382" s="42">
        <v>42</v>
      </c>
      <c r="C382" s="42" t="s">
        <v>369</v>
      </c>
      <c r="D382" s="49">
        <v>0.98470000000000002</v>
      </c>
      <c r="E382" s="49">
        <v>0.99139999999999995</v>
      </c>
      <c r="ALR382" s="17"/>
      <c r="ALS382" s="17"/>
      <c r="ALT382" s="17"/>
      <c r="ALU382" s="17"/>
      <c r="ALV382" s="17"/>
      <c r="ALW382" s="17"/>
      <c r="ALX382" s="17"/>
    </row>
    <row r="383" spans="1:1012" s="16" customFormat="1" ht="36.75" customHeight="1" x14ac:dyDescent="0.25">
      <c r="A383" s="52" t="s">
        <v>254</v>
      </c>
      <c r="B383" s="42">
        <v>44</v>
      </c>
      <c r="C383" s="42" t="s">
        <v>369</v>
      </c>
      <c r="D383" s="49">
        <v>0.98470000000000002</v>
      </c>
      <c r="E383" s="49">
        <v>0.99139999999999995</v>
      </c>
      <c r="ALR383" s="17"/>
      <c r="ALS383" s="17"/>
      <c r="ALT383" s="17"/>
      <c r="ALU383" s="17"/>
      <c r="ALV383" s="17"/>
      <c r="ALW383" s="17"/>
      <c r="ALX383" s="17"/>
    </row>
    <row r="384" spans="1:1012" s="16" customFormat="1" ht="36.75" customHeight="1" x14ac:dyDescent="0.25">
      <c r="A384" s="52" t="s">
        <v>254</v>
      </c>
      <c r="B384" s="42">
        <v>46</v>
      </c>
      <c r="C384" s="42" t="s">
        <v>369</v>
      </c>
      <c r="D384" s="58">
        <v>0.98470000000000002</v>
      </c>
      <c r="E384" s="49">
        <v>0.99139999999999995</v>
      </c>
      <c r="ALR384" s="17"/>
      <c r="ALS384" s="17"/>
      <c r="ALT384" s="17"/>
      <c r="ALU384" s="17"/>
      <c r="ALV384" s="17"/>
      <c r="ALW384" s="17"/>
      <c r="ALX384" s="17"/>
    </row>
    <row r="385" spans="1:1012" s="16" customFormat="1" ht="36.75" customHeight="1" x14ac:dyDescent="0.25">
      <c r="A385" s="52" t="s">
        <v>254</v>
      </c>
      <c r="B385" s="42">
        <v>47</v>
      </c>
      <c r="C385" s="42" t="s">
        <v>369</v>
      </c>
      <c r="D385" s="58">
        <v>0.98470000000000002</v>
      </c>
      <c r="E385" s="49">
        <v>0.99139999999999995</v>
      </c>
      <c r="ALR385" s="17"/>
      <c r="ALS385" s="17"/>
      <c r="ALT385" s="17"/>
      <c r="ALU385" s="17"/>
      <c r="ALV385" s="17"/>
      <c r="ALW385" s="17"/>
      <c r="ALX385" s="17"/>
    </row>
    <row r="386" spans="1:1012" s="16" customFormat="1" ht="36.75" customHeight="1" x14ac:dyDescent="0.25">
      <c r="A386" s="52" t="s">
        <v>254</v>
      </c>
      <c r="B386" s="42">
        <v>49</v>
      </c>
      <c r="C386" s="42" t="s">
        <v>369</v>
      </c>
      <c r="D386" s="49">
        <v>0.96430000000000005</v>
      </c>
      <c r="E386" s="49">
        <v>0.99139999999999995</v>
      </c>
      <c r="ALR386" s="17"/>
      <c r="ALS386" s="17"/>
      <c r="ALT386" s="17"/>
      <c r="ALU386" s="17"/>
      <c r="ALV386" s="17"/>
      <c r="ALW386" s="17"/>
      <c r="ALX386" s="17"/>
    </row>
    <row r="387" spans="1:1012" s="16" customFormat="1" ht="36.75" customHeight="1" x14ac:dyDescent="0.25">
      <c r="A387" s="52" t="s">
        <v>254</v>
      </c>
      <c r="B387" s="42">
        <v>50</v>
      </c>
      <c r="C387" s="42" t="s">
        <v>369</v>
      </c>
      <c r="D387" s="49">
        <v>0.96430000000000005</v>
      </c>
      <c r="E387" s="49">
        <v>0.99139999999999995</v>
      </c>
      <c r="ALR387" s="17"/>
      <c r="ALS387" s="17"/>
      <c r="ALT387" s="17"/>
      <c r="ALU387" s="17"/>
      <c r="ALV387" s="17"/>
      <c r="ALW387" s="17"/>
      <c r="ALX387" s="17"/>
    </row>
    <row r="388" spans="1:1012" s="16" customFormat="1" ht="36.75" customHeight="1" x14ac:dyDescent="0.25">
      <c r="A388" s="52" t="s">
        <v>254</v>
      </c>
      <c r="B388" s="42">
        <v>51</v>
      </c>
      <c r="C388" s="42" t="s">
        <v>369</v>
      </c>
      <c r="D388" s="49">
        <v>0.96430000000000005</v>
      </c>
      <c r="E388" s="49">
        <v>0.99139999999999995</v>
      </c>
      <c r="ALR388" s="17"/>
      <c r="ALS388" s="17"/>
      <c r="ALT388" s="17"/>
      <c r="ALU388" s="17"/>
      <c r="ALV388" s="17"/>
      <c r="ALW388" s="17"/>
      <c r="ALX388" s="17"/>
    </row>
    <row r="389" spans="1:1012" s="16" customFormat="1" ht="36.75" customHeight="1" x14ac:dyDescent="0.25">
      <c r="A389" s="52" t="s">
        <v>254</v>
      </c>
      <c r="B389" s="42">
        <v>54</v>
      </c>
      <c r="C389" s="42" t="s">
        <v>369</v>
      </c>
      <c r="D389" s="49">
        <v>0.98470000000000002</v>
      </c>
      <c r="E389" s="49">
        <v>0.99139999999999995</v>
      </c>
      <c r="ALR389" s="17"/>
      <c r="ALS389" s="17"/>
      <c r="ALT389" s="17"/>
      <c r="ALU389" s="17"/>
      <c r="ALV389" s="17"/>
      <c r="ALW389" s="17"/>
      <c r="ALX389" s="17"/>
    </row>
    <row r="390" spans="1:1012" s="16" customFormat="1" ht="36.75" customHeight="1" x14ac:dyDescent="0.25">
      <c r="A390" s="52" t="s">
        <v>381</v>
      </c>
      <c r="B390" s="42">
        <v>19</v>
      </c>
      <c r="C390" s="42" t="s">
        <v>369</v>
      </c>
      <c r="D390" s="49">
        <v>0.96260000000000001</v>
      </c>
      <c r="E390" s="49">
        <v>0.99139999999999995</v>
      </c>
      <c r="ALR390" s="17"/>
      <c r="ALS390" s="17"/>
      <c r="ALT390" s="17"/>
      <c r="ALU390" s="17"/>
      <c r="ALV390" s="17"/>
      <c r="ALW390" s="17"/>
      <c r="ALX390" s="17"/>
    </row>
    <row r="391" spans="1:1012" s="16" customFormat="1" ht="36.75" customHeight="1" x14ac:dyDescent="0.25">
      <c r="A391" s="52" t="s">
        <v>381</v>
      </c>
      <c r="B391" s="42" t="s">
        <v>382</v>
      </c>
      <c r="C391" s="42" t="s">
        <v>369</v>
      </c>
      <c r="D391" s="49">
        <v>0.96430000000000005</v>
      </c>
      <c r="E391" s="49">
        <v>0.99139999999999995</v>
      </c>
      <c r="ALR391" s="17"/>
      <c r="ALS391" s="17"/>
      <c r="ALT391" s="17"/>
      <c r="ALU391" s="17"/>
      <c r="ALV391" s="17"/>
      <c r="ALW391" s="17"/>
      <c r="ALX391" s="17"/>
    </row>
    <row r="392" spans="1:1012" s="16" customFormat="1" ht="36.75" customHeight="1" x14ac:dyDescent="0.25">
      <c r="A392" s="52" t="s">
        <v>383</v>
      </c>
      <c r="B392" s="42">
        <v>5</v>
      </c>
      <c r="C392" s="42" t="s">
        <v>369</v>
      </c>
      <c r="D392" s="49">
        <v>0.98470000000000002</v>
      </c>
      <c r="E392" s="49">
        <v>0.99139999999999995</v>
      </c>
      <c r="ALR392" s="17"/>
      <c r="ALS392" s="17"/>
      <c r="ALT392" s="17"/>
      <c r="ALU392" s="17"/>
      <c r="ALV392" s="17"/>
      <c r="ALW392" s="17"/>
      <c r="ALX392" s="17"/>
    </row>
    <row r="393" spans="1:1012" s="16" customFormat="1" ht="36.75" customHeight="1" x14ac:dyDescent="0.25">
      <c r="A393" s="52" t="s">
        <v>383</v>
      </c>
      <c r="B393" s="42">
        <v>6</v>
      </c>
      <c r="C393" s="42" t="s">
        <v>369</v>
      </c>
      <c r="D393" s="49">
        <v>0.98470000000000002</v>
      </c>
      <c r="E393" s="49">
        <v>0.99139999999999995</v>
      </c>
      <c r="ALR393" s="17"/>
      <c r="ALS393" s="17"/>
      <c r="ALT393" s="17"/>
      <c r="ALU393" s="17"/>
      <c r="ALV393" s="17"/>
      <c r="ALW393" s="17"/>
      <c r="ALX393" s="17"/>
    </row>
    <row r="394" spans="1:1012" s="16" customFormat="1" ht="36.75" customHeight="1" x14ac:dyDescent="0.25">
      <c r="A394" s="52" t="s">
        <v>384</v>
      </c>
      <c r="B394" s="42">
        <v>9</v>
      </c>
      <c r="C394" s="42" t="s">
        <v>369</v>
      </c>
      <c r="D394" s="49">
        <v>0.97789999999999999</v>
      </c>
      <c r="E394" s="49">
        <v>0.99139999999999995</v>
      </c>
      <c r="ALR394" s="17"/>
      <c r="ALS394" s="17"/>
      <c r="ALT394" s="17"/>
      <c r="ALU394" s="17"/>
      <c r="ALV394" s="17"/>
      <c r="ALW394" s="17"/>
      <c r="ALX394" s="17"/>
    </row>
    <row r="395" spans="1:1012" s="16" customFormat="1" ht="36.75" customHeight="1" x14ac:dyDescent="0.25">
      <c r="A395" s="52" t="s">
        <v>385</v>
      </c>
      <c r="B395" s="42" t="s">
        <v>339</v>
      </c>
      <c r="C395" s="42" t="s">
        <v>369</v>
      </c>
      <c r="D395" s="49">
        <v>0.95579999999999998</v>
      </c>
      <c r="E395" s="49">
        <v>0.99139999999999995</v>
      </c>
      <c r="ALR395" s="17"/>
      <c r="ALS395" s="17"/>
      <c r="ALT395" s="17"/>
      <c r="ALU395" s="17"/>
      <c r="ALV395" s="17"/>
      <c r="ALW395" s="17"/>
      <c r="ALX395" s="17"/>
    </row>
    <row r="396" spans="1:1012" s="16" customFormat="1" ht="36.75" customHeight="1" x14ac:dyDescent="0.25">
      <c r="A396" s="52" t="s">
        <v>385</v>
      </c>
      <c r="B396" s="42" t="s">
        <v>344</v>
      </c>
      <c r="C396" s="42" t="s">
        <v>369</v>
      </c>
      <c r="D396" s="49">
        <v>0.96260000000000001</v>
      </c>
      <c r="E396" s="49">
        <v>0.99139999999999995</v>
      </c>
      <c r="ALR396" s="17"/>
      <c r="ALS396" s="17"/>
      <c r="ALT396" s="17"/>
      <c r="ALU396" s="17"/>
      <c r="ALV396" s="17"/>
      <c r="ALW396" s="17"/>
      <c r="ALX396" s="17"/>
    </row>
    <row r="397" spans="1:1012" s="16" customFormat="1" ht="36.75" customHeight="1" x14ac:dyDescent="0.25">
      <c r="A397" s="52" t="s">
        <v>386</v>
      </c>
      <c r="B397" s="42">
        <v>3</v>
      </c>
      <c r="C397" s="42" t="s">
        <v>369</v>
      </c>
      <c r="D397" s="58">
        <v>0.98470000000000002</v>
      </c>
      <c r="E397" s="49">
        <v>0.99139999999999995</v>
      </c>
      <c r="ALR397" s="17"/>
      <c r="ALS397" s="17"/>
      <c r="ALT397" s="17"/>
      <c r="ALU397" s="17"/>
      <c r="ALV397" s="17"/>
      <c r="ALW397" s="17"/>
      <c r="ALX397" s="17"/>
    </row>
    <row r="398" spans="1:1012" s="16" customFormat="1" ht="36.75" customHeight="1" x14ac:dyDescent="0.25">
      <c r="A398" s="52" t="s">
        <v>200</v>
      </c>
      <c r="B398" s="42">
        <v>92</v>
      </c>
      <c r="C398" s="42" t="s">
        <v>369</v>
      </c>
      <c r="D398" s="58">
        <v>0.97109999999999996</v>
      </c>
      <c r="E398" s="49">
        <v>0.99139999999999995</v>
      </c>
      <c r="ALR398" s="17"/>
      <c r="ALS398" s="17"/>
      <c r="ALT398" s="17"/>
      <c r="ALU398" s="17"/>
      <c r="ALV398" s="17"/>
      <c r="ALW398" s="17"/>
      <c r="ALX398" s="17"/>
    </row>
    <row r="399" spans="1:1012" s="16" customFormat="1" ht="36.75" customHeight="1" x14ac:dyDescent="0.25">
      <c r="A399" s="52" t="s">
        <v>200</v>
      </c>
      <c r="B399" s="42">
        <v>94</v>
      </c>
      <c r="C399" s="42" t="s">
        <v>369</v>
      </c>
      <c r="D399" s="58">
        <v>0.97109999999999996</v>
      </c>
      <c r="E399" s="49">
        <v>0.99139999999999995</v>
      </c>
      <c r="ALR399" s="17"/>
      <c r="ALS399" s="17"/>
      <c r="ALT399" s="17"/>
      <c r="ALU399" s="17"/>
      <c r="ALV399" s="17"/>
      <c r="ALW399" s="17"/>
      <c r="ALX399" s="17"/>
    </row>
    <row r="400" spans="1:1012" s="16" customFormat="1" ht="36.75" customHeight="1" x14ac:dyDescent="0.25">
      <c r="A400" s="52" t="s">
        <v>387</v>
      </c>
      <c r="B400" s="42">
        <v>17</v>
      </c>
      <c r="C400" s="42" t="s">
        <v>369</v>
      </c>
      <c r="D400" s="49">
        <v>0.97109999999999996</v>
      </c>
      <c r="E400" s="49">
        <v>0.99139999999999995</v>
      </c>
      <c r="ALR400" s="17"/>
      <c r="ALS400" s="17"/>
      <c r="ALT400" s="17"/>
      <c r="ALU400" s="17"/>
      <c r="ALV400" s="17"/>
      <c r="ALW400" s="17"/>
      <c r="ALX400" s="17"/>
    </row>
    <row r="401" spans="1:1012" s="14" customFormat="1" ht="36.75" customHeight="1" x14ac:dyDescent="0.25">
      <c r="A401" s="48" t="s">
        <v>388</v>
      </c>
      <c r="B401" s="46" t="s">
        <v>389</v>
      </c>
      <c r="C401" s="42" t="s">
        <v>390</v>
      </c>
      <c r="D401" s="20">
        <v>0.95579999999999998</v>
      </c>
      <c r="E401" s="20">
        <v>0.96989999999999998</v>
      </c>
      <c r="ALR401" s="15"/>
      <c r="ALS401" s="15"/>
      <c r="ALT401" s="15"/>
      <c r="ALU401" s="15"/>
      <c r="ALV401" s="15"/>
      <c r="ALW401" s="15"/>
      <c r="ALX401" s="15"/>
    </row>
    <row r="402" spans="1:1012" s="16" customFormat="1" ht="36.75" customHeight="1" x14ac:dyDescent="0.25">
      <c r="A402" s="41" t="s">
        <v>378</v>
      </c>
      <c r="B402" s="42">
        <v>66</v>
      </c>
      <c r="C402" s="42" t="s">
        <v>390</v>
      </c>
      <c r="D402" s="49">
        <v>0.97109999999999996</v>
      </c>
      <c r="E402" s="20">
        <v>0.96989999999999998</v>
      </c>
      <c r="ALR402" s="17"/>
      <c r="ALS402" s="17"/>
      <c r="ALT402" s="17"/>
      <c r="ALU402" s="17"/>
      <c r="ALV402" s="17"/>
      <c r="ALW402" s="17"/>
      <c r="ALX402" s="17"/>
    </row>
    <row r="403" spans="1:1012" s="16" customFormat="1" ht="36.75" customHeight="1" x14ac:dyDescent="0.25">
      <c r="A403" s="41" t="s">
        <v>378</v>
      </c>
      <c r="B403" s="42" t="s">
        <v>391</v>
      </c>
      <c r="C403" s="42" t="s">
        <v>390</v>
      </c>
      <c r="D403" s="49">
        <v>0.97109999999999996</v>
      </c>
      <c r="E403" s="20">
        <v>0.96989999999999998</v>
      </c>
      <c r="ALR403" s="17"/>
      <c r="ALS403" s="17"/>
      <c r="ALT403" s="17"/>
      <c r="ALU403" s="17"/>
      <c r="ALV403" s="17"/>
      <c r="ALW403" s="17"/>
      <c r="ALX403" s="17"/>
    </row>
    <row r="404" spans="1:1012" s="16" customFormat="1" ht="36.75" customHeight="1" x14ac:dyDescent="0.25">
      <c r="A404" s="41" t="s">
        <v>378</v>
      </c>
      <c r="B404" s="42">
        <v>68</v>
      </c>
      <c r="C404" s="42" t="s">
        <v>390</v>
      </c>
      <c r="D404" s="49">
        <v>0.97109999999999996</v>
      </c>
      <c r="E404" s="20">
        <v>0.96989999999999998</v>
      </c>
      <c r="ALR404" s="17"/>
      <c r="ALS404" s="17"/>
      <c r="ALT404" s="17"/>
      <c r="ALU404" s="17"/>
      <c r="ALV404" s="17"/>
      <c r="ALW404" s="17"/>
      <c r="ALX404" s="17"/>
    </row>
    <row r="405" spans="1:1012" s="16" customFormat="1" ht="36.75" customHeight="1" x14ac:dyDescent="0.25">
      <c r="A405" s="41" t="s">
        <v>378</v>
      </c>
      <c r="B405" s="42">
        <v>70</v>
      </c>
      <c r="C405" s="42" t="s">
        <v>390</v>
      </c>
      <c r="D405" s="49">
        <v>0.97109999999999996</v>
      </c>
      <c r="E405" s="20">
        <v>0.96989999999999998</v>
      </c>
      <c r="ALR405" s="17"/>
      <c r="ALS405" s="17"/>
      <c r="ALT405" s="17"/>
      <c r="ALU405" s="17"/>
      <c r="ALV405" s="17"/>
      <c r="ALW405" s="17"/>
      <c r="ALX405" s="17"/>
    </row>
    <row r="406" spans="1:1012" s="16" customFormat="1" ht="36.75" customHeight="1" x14ac:dyDescent="0.25">
      <c r="A406" s="41" t="s">
        <v>378</v>
      </c>
      <c r="B406" s="42">
        <v>72</v>
      </c>
      <c r="C406" s="42" t="s">
        <v>390</v>
      </c>
      <c r="D406" s="49">
        <v>0.97109999999999996</v>
      </c>
      <c r="E406" s="20">
        <v>0.96989999999999998</v>
      </c>
      <c r="ALR406" s="17"/>
      <c r="ALS406" s="17"/>
      <c r="ALT406" s="17"/>
      <c r="ALU406" s="17"/>
      <c r="ALV406" s="17"/>
      <c r="ALW406" s="17"/>
      <c r="ALX406" s="17"/>
    </row>
    <row r="407" spans="1:1012" s="16" customFormat="1" ht="36.75" customHeight="1" x14ac:dyDescent="0.25">
      <c r="A407" s="41" t="s">
        <v>378</v>
      </c>
      <c r="B407" s="42" t="s">
        <v>392</v>
      </c>
      <c r="C407" s="42" t="s">
        <v>390</v>
      </c>
      <c r="D407" s="49">
        <v>0.96260000000000001</v>
      </c>
      <c r="E407" s="20">
        <v>0.96989999999999998</v>
      </c>
      <c r="ALR407" s="17"/>
      <c r="ALS407" s="17"/>
      <c r="ALT407" s="17"/>
      <c r="ALU407" s="17"/>
      <c r="ALV407" s="17"/>
      <c r="ALW407" s="17"/>
      <c r="ALX407" s="17"/>
    </row>
    <row r="408" spans="1:1012" s="16" customFormat="1" ht="36.75" customHeight="1" x14ac:dyDescent="0.25">
      <c r="A408" s="41" t="s">
        <v>378</v>
      </c>
      <c r="B408" s="42">
        <v>62</v>
      </c>
      <c r="C408" s="42" t="s">
        <v>390</v>
      </c>
      <c r="D408" s="49">
        <v>0.96260000000000001</v>
      </c>
      <c r="E408" s="20">
        <v>0.96989999999999998</v>
      </c>
      <c r="ALR408" s="17"/>
      <c r="ALS408" s="17"/>
      <c r="ALT408" s="17"/>
      <c r="ALU408" s="17"/>
      <c r="ALV408" s="17"/>
      <c r="ALW408" s="17"/>
      <c r="ALX408" s="17"/>
    </row>
    <row r="409" spans="1:1012" s="16" customFormat="1" ht="36.75" customHeight="1" x14ac:dyDescent="0.25">
      <c r="A409" s="41" t="s">
        <v>378</v>
      </c>
      <c r="B409" s="42">
        <v>50</v>
      </c>
      <c r="C409" s="42" t="s">
        <v>390</v>
      </c>
      <c r="D409" s="49">
        <v>0.96260000000000001</v>
      </c>
      <c r="E409" s="20">
        <v>0.96989999999999998</v>
      </c>
      <c r="ALR409" s="17"/>
      <c r="ALS409" s="17"/>
      <c r="ALT409" s="17"/>
      <c r="ALU409" s="17"/>
      <c r="ALV409" s="17"/>
      <c r="ALW409" s="17"/>
      <c r="ALX409" s="17"/>
    </row>
    <row r="410" spans="1:1012" s="16" customFormat="1" ht="36.75" customHeight="1" x14ac:dyDescent="0.25">
      <c r="A410" s="41" t="s">
        <v>378</v>
      </c>
      <c r="B410" s="42">
        <v>54</v>
      </c>
      <c r="C410" s="42" t="s">
        <v>390</v>
      </c>
      <c r="D410" s="49">
        <v>0.97109999999999996</v>
      </c>
      <c r="E410" s="20">
        <v>0.96989999999999998</v>
      </c>
      <c r="ALR410" s="17"/>
      <c r="ALS410" s="17"/>
      <c r="ALT410" s="17"/>
      <c r="ALU410" s="17"/>
      <c r="ALV410" s="17"/>
      <c r="ALW410" s="17"/>
      <c r="ALX410" s="17"/>
    </row>
    <row r="411" spans="1:1012" s="16" customFormat="1" ht="36.75" customHeight="1" x14ac:dyDescent="0.25">
      <c r="A411" s="41" t="s">
        <v>378</v>
      </c>
      <c r="B411" s="42">
        <v>56</v>
      </c>
      <c r="C411" s="42" t="s">
        <v>390</v>
      </c>
      <c r="D411" s="49">
        <v>0.96260000000000001</v>
      </c>
      <c r="E411" s="20">
        <v>0.96989999999999998</v>
      </c>
      <c r="ALR411" s="17"/>
      <c r="ALS411" s="17"/>
      <c r="ALT411" s="17"/>
      <c r="ALU411" s="17"/>
      <c r="ALV411" s="17"/>
      <c r="ALW411" s="17"/>
      <c r="ALX411" s="17"/>
    </row>
    <row r="412" spans="1:1012" s="16" customFormat="1" ht="36.75" customHeight="1" x14ac:dyDescent="0.25">
      <c r="A412" s="41" t="s">
        <v>378</v>
      </c>
      <c r="B412" s="42" t="s">
        <v>393</v>
      </c>
      <c r="C412" s="42" t="s">
        <v>390</v>
      </c>
      <c r="D412" s="49">
        <v>0.97109999999999996</v>
      </c>
      <c r="E412" s="20">
        <v>0.96989999999999998</v>
      </c>
      <c r="ALR412" s="17"/>
      <c r="ALS412" s="17"/>
      <c r="ALT412" s="17"/>
      <c r="ALU412" s="17"/>
      <c r="ALV412" s="17"/>
      <c r="ALW412" s="17"/>
      <c r="ALX412" s="17"/>
    </row>
    <row r="413" spans="1:1012" s="16" customFormat="1" ht="36.75" customHeight="1" x14ac:dyDescent="0.25">
      <c r="A413" s="41" t="s">
        <v>378</v>
      </c>
      <c r="B413" s="42">
        <v>58</v>
      </c>
      <c r="C413" s="42" t="s">
        <v>390</v>
      </c>
      <c r="D413" s="49">
        <v>0.96260000000000001</v>
      </c>
      <c r="E413" s="20">
        <v>0.96989999999999998</v>
      </c>
      <c r="ALR413" s="17"/>
      <c r="ALS413" s="17"/>
      <c r="ALT413" s="17"/>
      <c r="ALU413" s="17"/>
      <c r="ALV413" s="17"/>
      <c r="ALW413" s="17"/>
      <c r="ALX413" s="17"/>
    </row>
    <row r="414" spans="1:1012" s="16" customFormat="1" ht="36.75" customHeight="1" x14ac:dyDescent="0.25">
      <c r="A414" s="41" t="s">
        <v>378</v>
      </c>
      <c r="B414" s="42" t="s">
        <v>394</v>
      </c>
      <c r="C414" s="42" t="s">
        <v>390</v>
      </c>
      <c r="D414" s="49">
        <v>0.97109999999999996</v>
      </c>
      <c r="E414" s="20">
        <v>0.96989999999999998</v>
      </c>
      <c r="ALR414" s="17"/>
      <c r="ALS414" s="17"/>
      <c r="ALT414" s="17"/>
      <c r="ALU414" s="17"/>
      <c r="ALV414" s="17"/>
      <c r="ALW414" s="17"/>
      <c r="ALX414" s="17"/>
    </row>
    <row r="415" spans="1:1012" s="16" customFormat="1" ht="36.75" customHeight="1" x14ac:dyDescent="0.25">
      <c r="A415" s="41" t="s">
        <v>378</v>
      </c>
      <c r="B415" s="42">
        <v>60</v>
      </c>
      <c r="C415" s="42" t="s">
        <v>390</v>
      </c>
      <c r="D415" s="49">
        <v>0.96260000000000001</v>
      </c>
      <c r="E415" s="20">
        <v>0.96989999999999998</v>
      </c>
      <c r="ALR415" s="17"/>
      <c r="ALS415" s="17"/>
      <c r="ALT415" s="17"/>
      <c r="ALU415" s="17"/>
      <c r="ALV415" s="17"/>
      <c r="ALW415" s="17"/>
      <c r="ALX415" s="17"/>
    </row>
    <row r="416" spans="1:1012" s="16" customFormat="1" ht="36.75" customHeight="1" x14ac:dyDescent="0.25">
      <c r="A416" s="41" t="s">
        <v>378</v>
      </c>
      <c r="B416" s="42">
        <v>34</v>
      </c>
      <c r="C416" s="42" t="s">
        <v>390</v>
      </c>
      <c r="D416" s="49">
        <v>0.9728</v>
      </c>
      <c r="E416" s="20">
        <v>0.96989999999999998</v>
      </c>
      <c r="ALR416" s="17"/>
      <c r="ALS416" s="17"/>
      <c r="ALT416" s="17"/>
      <c r="ALU416" s="17"/>
      <c r="ALV416" s="17"/>
      <c r="ALW416" s="17"/>
      <c r="ALX416" s="17"/>
    </row>
    <row r="417" spans="1:1012" s="16" customFormat="1" ht="36.75" customHeight="1" x14ac:dyDescent="0.25">
      <c r="A417" s="41" t="s">
        <v>378</v>
      </c>
      <c r="B417" s="42">
        <v>36</v>
      </c>
      <c r="C417" s="42" t="s">
        <v>390</v>
      </c>
      <c r="D417" s="49">
        <v>0.96430000000000005</v>
      </c>
      <c r="E417" s="20">
        <v>0.96989999999999998</v>
      </c>
      <c r="ALR417" s="17"/>
      <c r="ALS417" s="17"/>
      <c r="ALT417" s="17"/>
      <c r="ALU417" s="17"/>
      <c r="ALV417" s="17"/>
      <c r="ALW417" s="17"/>
      <c r="ALX417" s="17"/>
    </row>
    <row r="418" spans="1:1012" s="16" customFormat="1" ht="36.75" customHeight="1" x14ac:dyDescent="0.25">
      <c r="A418" s="41" t="s">
        <v>378</v>
      </c>
      <c r="B418" s="42">
        <v>38</v>
      </c>
      <c r="C418" s="42" t="s">
        <v>390</v>
      </c>
      <c r="D418" s="49">
        <v>0.96430000000000005</v>
      </c>
      <c r="E418" s="20">
        <v>0.96989999999999998</v>
      </c>
      <c r="ALR418" s="17"/>
      <c r="ALS418" s="17"/>
      <c r="ALT418" s="17"/>
      <c r="ALU418" s="17"/>
      <c r="ALV418" s="17"/>
      <c r="ALW418" s="17"/>
      <c r="ALX418" s="17"/>
    </row>
    <row r="419" spans="1:1012" s="16" customFormat="1" ht="36.75" customHeight="1" x14ac:dyDescent="0.25">
      <c r="A419" s="41" t="s">
        <v>378</v>
      </c>
      <c r="B419" s="42">
        <v>40</v>
      </c>
      <c r="C419" s="42" t="s">
        <v>390</v>
      </c>
      <c r="D419" s="49">
        <v>0.96430000000000005</v>
      </c>
      <c r="E419" s="20">
        <v>0.96989999999999998</v>
      </c>
      <c r="ALR419" s="17"/>
      <c r="ALS419" s="17"/>
      <c r="ALT419" s="17"/>
      <c r="ALU419" s="17"/>
      <c r="ALV419" s="17"/>
      <c r="ALW419" s="17"/>
      <c r="ALX419" s="17"/>
    </row>
    <row r="420" spans="1:1012" s="16" customFormat="1" ht="36.75" customHeight="1" x14ac:dyDescent="0.25">
      <c r="A420" s="41" t="s">
        <v>378</v>
      </c>
      <c r="B420" s="42">
        <v>44</v>
      </c>
      <c r="C420" s="42" t="s">
        <v>390</v>
      </c>
      <c r="D420" s="49">
        <v>0.97109999999999996</v>
      </c>
      <c r="E420" s="20">
        <v>0.96989999999999998</v>
      </c>
      <c r="ALR420" s="17"/>
      <c r="ALS420" s="17"/>
      <c r="ALT420" s="17"/>
      <c r="ALU420" s="17"/>
      <c r="ALV420" s="17"/>
      <c r="ALW420" s="17"/>
      <c r="ALX420" s="17"/>
    </row>
    <row r="421" spans="1:1012" s="16" customFormat="1" ht="36.75" customHeight="1" x14ac:dyDescent="0.25">
      <c r="A421" s="41" t="s">
        <v>378</v>
      </c>
      <c r="B421" s="42">
        <v>25</v>
      </c>
      <c r="C421" s="42" t="s">
        <v>390</v>
      </c>
      <c r="D421" s="49">
        <v>0.97109999999999996</v>
      </c>
      <c r="E421" s="20">
        <v>0.96989999999999998</v>
      </c>
      <c r="ALR421" s="17"/>
      <c r="ALS421" s="17"/>
      <c r="ALT421" s="17"/>
      <c r="ALU421" s="17"/>
      <c r="ALV421" s="17"/>
      <c r="ALW421" s="17"/>
      <c r="ALX421" s="17"/>
    </row>
    <row r="422" spans="1:1012" s="16" customFormat="1" ht="36.75" customHeight="1" x14ac:dyDescent="0.25">
      <c r="A422" s="41" t="s">
        <v>378</v>
      </c>
      <c r="B422" s="42" t="s">
        <v>395</v>
      </c>
      <c r="C422" s="42" t="s">
        <v>390</v>
      </c>
      <c r="D422" s="49">
        <v>0.97109999999999996</v>
      </c>
      <c r="E422" s="20">
        <v>0.96989999999999998</v>
      </c>
      <c r="ALR422" s="17"/>
      <c r="ALS422" s="17"/>
      <c r="ALT422" s="17"/>
      <c r="ALU422" s="17"/>
      <c r="ALV422" s="17"/>
      <c r="ALW422" s="17"/>
      <c r="ALX422" s="17"/>
    </row>
    <row r="423" spans="1:1012" s="16" customFormat="1" ht="36.75" customHeight="1" x14ac:dyDescent="0.25">
      <c r="A423" s="41" t="s">
        <v>378</v>
      </c>
      <c r="B423" s="42">
        <v>29</v>
      </c>
      <c r="C423" s="42" t="s">
        <v>390</v>
      </c>
      <c r="D423" s="49">
        <v>0.97109999999999996</v>
      </c>
      <c r="E423" s="20">
        <v>0.96989999999999998</v>
      </c>
      <c r="ALR423" s="17"/>
      <c r="ALS423" s="17"/>
      <c r="ALT423" s="17"/>
      <c r="ALU423" s="17"/>
      <c r="ALV423" s="17"/>
      <c r="ALW423" s="17"/>
      <c r="ALX423" s="17"/>
    </row>
    <row r="424" spans="1:1012" s="16" customFormat="1" ht="36.75" customHeight="1" x14ac:dyDescent="0.25">
      <c r="A424" s="41" t="s">
        <v>378</v>
      </c>
      <c r="B424" s="42" t="s">
        <v>396</v>
      </c>
      <c r="C424" s="42" t="s">
        <v>390</v>
      </c>
      <c r="D424" s="49">
        <v>0.97109999999999996</v>
      </c>
      <c r="E424" s="20">
        <v>0.96989999999999998</v>
      </c>
      <c r="ALR424" s="17"/>
      <c r="ALS424" s="17"/>
      <c r="ALT424" s="17"/>
      <c r="ALU424" s="17"/>
      <c r="ALV424" s="17"/>
      <c r="ALW424" s="17"/>
      <c r="ALX424" s="17"/>
    </row>
    <row r="425" spans="1:1012" s="16" customFormat="1" ht="36.75" customHeight="1" x14ac:dyDescent="0.25">
      <c r="A425" s="41" t="s">
        <v>378</v>
      </c>
      <c r="B425" s="42">
        <v>31</v>
      </c>
      <c r="C425" s="42" t="s">
        <v>390</v>
      </c>
      <c r="D425" s="49">
        <v>0.97109999999999996</v>
      </c>
      <c r="E425" s="20">
        <v>0.96989999999999998</v>
      </c>
      <c r="ALR425" s="17"/>
      <c r="ALS425" s="17"/>
      <c r="ALT425" s="17"/>
      <c r="ALU425" s="17"/>
      <c r="ALV425" s="17"/>
      <c r="ALW425" s="17"/>
      <c r="ALX425" s="17"/>
    </row>
    <row r="426" spans="1:1012" s="16" customFormat="1" ht="36.75" customHeight="1" x14ac:dyDescent="0.25">
      <c r="A426" s="41" t="s">
        <v>378</v>
      </c>
      <c r="B426" s="42" t="s">
        <v>397</v>
      </c>
      <c r="C426" s="42" t="s">
        <v>390</v>
      </c>
      <c r="D426" s="49">
        <v>0.97109999999999996</v>
      </c>
      <c r="E426" s="20">
        <v>0.96989999999999998</v>
      </c>
      <c r="ALR426" s="17"/>
      <c r="ALS426" s="17"/>
      <c r="ALT426" s="17"/>
      <c r="ALU426" s="17"/>
      <c r="ALV426" s="17"/>
      <c r="ALW426" s="17"/>
      <c r="ALX426" s="17"/>
    </row>
    <row r="427" spans="1:1012" s="16" customFormat="1" ht="36.75" customHeight="1" x14ac:dyDescent="0.25">
      <c r="A427" s="41" t="s">
        <v>378</v>
      </c>
      <c r="B427" s="42" t="s">
        <v>398</v>
      </c>
      <c r="C427" s="42" t="s">
        <v>390</v>
      </c>
      <c r="D427" s="49">
        <v>0.96260000000000001</v>
      </c>
      <c r="E427" s="20">
        <v>0.96989999999999998</v>
      </c>
      <c r="ALR427" s="17"/>
      <c r="ALS427" s="17"/>
      <c r="ALT427" s="17"/>
      <c r="ALU427" s="17"/>
      <c r="ALV427" s="17"/>
      <c r="ALW427" s="17"/>
      <c r="ALX427" s="17"/>
    </row>
    <row r="428" spans="1:1012" s="16" customFormat="1" ht="36.75" customHeight="1" x14ac:dyDescent="0.25">
      <c r="A428" s="41" t="s">
        <v>378</v>
      </c>
      <c r="B428" s="42">
        <v>6</v>
      </c>
      <c r="C428" s="42" t="s">
        <v>390</v>
      </c>
      <c r="D428" s="49">
        <v>0.96260000000000001</v>
      </c>
      <c r="E428" s="20">
        <v>0.96989999999999998</v>
      </c>
      <c r="ALR428" s="17"/>
      <c r="ALS428" s="17"/>
      <c r="ALT428" s="17"/>
      <c r="ALU428" s="17"/>
      <c r="ALV428" s="17"/>
      <c r="ALW428" s="17"/>
      <c r="ALX428" s="17"/>
    </row>
    <row r="429" spans="1:1012" s="16" customFormat="1" ht="36.75" customHeight="1" x14ac:dyDescent="0.25">
      <c r="A429" s="52" t="s">
        <v>399</v>
      </c>
      <c r="B429" s="42">
        <v>5</v>
      </c>
      <c r="C429" s="42" t="s">
        <v>390</v>
      </c>
      <c r="D429" s="49">
        <v>0.97109999999999996</v>
      </c>
      <c r="E429" s="20">
        <v>0.96989999999999998</v>
      </c>
      <c r="ALR429" s="17"/>
      <c r="ALS429" s="17"/>
      <c r="ALT429" s="17"/>
      <c r="ALU429" s="17"/>
      <c r="ALV429" s="17"/>
      <c r="ALW429" s="17"/>
      <c r="ALX429" s="17"/>
    </row>
    <row r="430" spans="1:1012" s="16" customFormat="1" ht="36.75" customHeight="1" x14ac:dyDescent="0.25">
      <c r="A430" s="52" t="s">
        <v>399</v>
      </c>
      <c r="B430" s="42" t="s">
        <v>398</v>
      </c>
      <c r="C430" s="42" t="s">
        <v>390</v>
      </c>
      <c r="D430" s="49">
        <v>0.97109999999999996</v>
      </c>
      <c r="E430" s="20">
        <v>0.96989999999999998</v>
      </c>
      <c r="ALR430" s="17"/>
      <c r="ALS430" s="17"/>
      <c r="ALT430" s="17"/>
      <c r="ALU430" s="17"/>
      <c r="ALV430" s="17"/>
      <c r="ALW430" s="17"/>
      <c r="ALX430" s="17"/>
    </row>
    <row r="431" spans="1:1012" s="16" customFormat="1" ht="36.75" customHeight="1" x14ac:dyDescent="0.25">
      <c r="A431" s="41" t="s">
        <v>378</v>
      </c>
      <c r="B431" s="42" t="s">
        <v>400</v>
      </c>
      <c r="C431" s="42" t="s">
        <v>390</v>
      </c>
      <c r="D431" s="49">
        <v>0.96430000000000005</v>
      </c>
      <c r="E431" s="20">
        <v>0.96989999999999998</v>
      </c>
      <c r="ALR431" s="17"/>
      <c r="ALS431" s="17"/>
      <c r="ALT431" s="17"/>
      <c r="ALU431" s="17"/>
      <c r="ALV431" s="17"/>
      <c r="ALW431" s="17"/>
      <c r="ALX431" s="17"/>
    </row>
    <row r="432" spans="1:1012" s="16" customFormat="1" ht="36.75" customHeight="1" x14ac:dyDescent="0.25">
      <c r="A432" s="41" t="s">
        <v>378</v>
      </c>
      <c r="B432" s="42">
        <v>63</v>
      </c>
      <c r="C432" s="42" t="s">
        <v>390</v>
      </c>
      <c r="D432" s="49">
        <v>0.97109999999999996</v>
      </c>
      <c r="E432" s="20">
        <v>0.96989999999999998</v>
      </c>
      <c r="ALR432" s="17"/>
      <c r="ALS432" s="17"/>
      <c r="ALT432" s="17"/>
      <c r="ALU432" s="17"/>
      <c r="ALV432" s="17"/>
      <c r="ALW432" s="17"/>
      <c r="ALX432" s="17"/>
    </row>
    <row r="433" spans="1:1012" s="16" customFormat="1" ht="36.75" customHeight="1" x14ac:dyDescent="0.25">
      <c r="A433" s="52" t="s">
        <v>208</v>
      </c>
      <c r="B433" s="42">
        <v>14</v>
      </c>
      <c r="C433" s="42" t="s">
        <v>390</v>
      </c>
      <c r="D433" s="49">
        <v>0.97109999999999996</v>
      </c>
      <c r="E433" s="20">
        <v>0.96989999999999998</v>
      </c>
      <c r="ALR433" s="17"/>
      <c r="ALS433" s="17"/>
      <c r="ALT433" s="17"/>
      <c r="ALU433" s="17"/>
      <c r="ALV433" s="17"/>
      <c r="ALW433" s="17"/>
      <c r="ALX433" s="17"/>
    </row>
    <row r="434" spans="1:1012" s="16" customFormat="1" ht="36.75" customHeight="1" x14ac:dyDescent="0.25">
      <c r="A434" s="52" t="s">
        <v>208</v>
      </c>
      <c r="B434" s="42">
        <v>16</v>
      </c>
      <c r="C434" s="42" t="s">
        <v>390</v>
      </c>
      <c r="D434" s="49">
        <v>0.97109999999999996</v>
      </c>
      <c r="E434" s="20">
        <v>0.96989999999999998</v>
      </c>
      <c r="ALR434" s="17"/>
      <c r="ALS434" s="17"/>
      <c r="ALT434" s="17"/>
      <c r="ALU434" s="17"/>
      <c r="ALV434" s="17"/>
      <c r="ALW434" s="17"/>
      <c r="ALX434" s="17"/>
    </row>
    <row r="435" spans="1:1012" s="16" customFormat="1" ht="36.75" customHeight="1" x14ac:dyDescent="0.25">
      <c r="A435" s="52" t="s">
        <v>200</v>
      </c>
      <c r="B435" s="42">
        <v>96</v>
      </c>
      <c r="C435" s="42" t="s">
        <v>390</v>
      </c>
      <c r="D435" s="49">
        <v>0.97109999999999996</v>
      </c>
      <c r="E435" s="20">
        <v>0.96989999999999998</v>
      </c>
      <c r="ALR435" s="17"/>
      <c r="ALS435" s="17"/>
      <c r="ALT435" s="17"/>
      <c r="ALU435" s="17"/>
      <c r="ALV435" s="17"/>
      <c r="ALW435" s="17"/>
      <c r="ALX435" s="17"/>
    </row>
    <row r="436" spans="1:1012" s="16" customFormat="1" ht="36.75" customHeight="1" x14ac:dyDescent="0.25">
      <c r="A436" s="41" t="s">
        <v>378</v>
      </c>
      <c r="B436" s="42">
        <v>46</v>
      </c>
      <c r="C436" s="42" t="s">
        <v>390</v>
      </c>
      <c r="D436" s="49">
        <v>0.97109999999999996</v>
      </c>
      <c r="E436" s="20">
        <v>0.96989999999999998</v>
      </c>
      <c r="ALR436" s="17"/>
      <c r="ALS436" s="17"/>
      <c r="ALT436" s="17"/>
      <c r="ALU436" s="17"/>
      <c r="ALV436" s="17"/>
      <c r="ALW436" s="17"/>
      <c r="ALX436" s="17"/>
    </row>
    <row r="437" spans="1:1012" s="16" customFormat="1" ht="36.75" customHeight="1" x14ac:dyDescent="0.25">
      <c r="A437" s="41" t="s">
        <v>401</v>
      </c>
      <c r="B437" s="42">
        <v>1</v>
      </c>
      <c r="C437" s="42" t="s">
        <v>390</v>
      </c>
      <c r="D437" s="49">
        <v>0.97109999999999996</v>
      </c>
      <c r="E437" s="20">
        <v>0.96989999999999998</v>
      </c>
      <c r="ALR437" s="17"/>
      <c r="ALS437" s="17"/>
      <c r="ALT437" s="17"/>
      <c r="ALU437" s="17"/>
      <c r="ALV437" s="17"/>
      <c r="ALW437" s="17"/>
      <c r="ALX437" s="17"/>
    </row>
    <row r="438" spans="1:1012" s="16" customFormat="1" ht="36.75" customHeight="1" x14ac:dyDescent="0.25">
      <c r="A438" s="41" t="s">
        <v>378</v>
      </c>
      <c r="B438" s="42">
        <v>48</v>
      </c>
      <c r="C438" s="42" t="s">
        <v>390</v>
      </c>
      <c r="D438" s="49">
        <v>0.97109999999999996</v>
      </c>
      <c r="E438" s="20">
        <v>0.96989999999999998</v>
      </c>
      <c r="ALR438" s="17"/>
      <c r="ALS438" s="17"/>
      <c r="ALT438" s="17"/>
      <c r="ALU438" s="17"/>
      <c r="ALV438" s="17"/>
      <c r="ALW438" s="17"/>
      <c r="ALX438" s="17"/>
    </row>
    <row r="439" spans="1:1012" s="16" customFormat="1" ht="36.75" customHeight="1" x14ac:dyDescent="0.25">
      <c r="A439" s="41" t="s">
        <v>401</v>
      </c>
      <c r="B439" s="42">
        <v>7</v>
      </c>
      <c r="C439" s="42" t="s">
        <v>390</v>
      </c>
      <c r="D439" s="49">
        <v>0.97109999999999996</v>
      </c>
      <c r="E439" s="20">
        <v>0.96989999999999998</v>
      </c>
      <c r="ALR439" s="17"/>
      <c r="ALS439" s="17"/>
      <c r="ALT439" s="17"/>
      <c r="ALU439" s="17"/>
      <c r="ALV439" s="17"/>
      <c r="ALW439" s="17"/>
      <c r="ALX439" s="17"/>
    </row>
    <row r="440" spans="1:1012" s="14" customFormat="1" ht="36.75" customHeight="1" x14ac:dyDescent="0.25">
      <c r="A440" s="48" t="s">
        <v>200</v>
      </c>
      <c r="B440" s="46" t="s">
        <v>402</v>
      </c>
      <c r="C440" s="46" t="s">
        <v>390</v>
      </c>
      <c r="D440" s="49">
        <v>0.97109999999999996</v>
      </c>
      <c r="E440" s="20">
        <v>0.96989999999999998</v>
      </c>
      <c r="ALR440" s="15"/>
      <c r="ALS440" s="15"/>
      <c r="ALT440" s="15"/>
      <c r="ALU440" s="15"/>
      <c r="ALV440" s="15"/>
      <c r="ALW440" s="15"/>
      <c r="ALX440" s="15"/>
    </row>
    <row r="441" spans="1:1012" s="16" customFormat="1" ht="36.75" customHeight="1" x14ac:dyDescent="0.25">
      <c r="A441" s="52" t="s">
        <v>403</v>
      </c>
      <c r="B441" s="42">
        <v>15</v>
      </c>
      <c r="C441" s="42" t="s">
        <v>390</v>
      </c>
      <c r="D441" s="49">
        <v>0.97109999999999996</v>
      </c>
      <c r="E441" s="20">
        <v>0.96989999999999998</v>
      </c>
      <c r="ALR441" s="17"/>
      <c r="ALS441" s="17"/>
      <c r="ALT441" s="17"/>
      <c r="ALU441" s="17"/>
      <c r="ALV441" s="17"/>
      <c r="ALW441" s="17"/>
      <c r="ALX441" s="17"/>
    </row>
    <row r="442" spans="1:1012" s="14" customFormat="1" ht="36.75" customHeight="1" x14ac:dyDescent="0.25">
      <c r="A442" s="48" t="s">
        <v>403</v>
      </c>
      <c r="B442" s="46">
        <v>17</v>
      </c>
      <c r="C442" s="46" t="s">
        <v>390</v>
      </c>
      <c r="D442" s="49">
        <v>0.97109999999999996</v>
      </c>
      <c r="E442" s="20">
        <v>0.96989999999999998</v>
      </c>
      <c r="ALR442" s="15"/>
      <c r="ALS442" s="15"/>
      <c r="ALT442" s="15"/>
      <c r="ALU442" s="15"/>
      <c r="ALV442" s="15"/>
      <c r="ALW442" s="15"/>
      <c r="ALX442" s="15"/>
    </row>
    <row r="443" spans="1:1012" s="16" customFormat="1" ht="36.75" customHeight="1" x14ac:dyDescent="0.25">
      <c r="A443" s="52" t="s">
        <v>403</v>
      </c>
      <c r="B443" s="42">
        <v>21</v>
      </c>
      <c r="C443" s="42" t="s">
        <v>390</v>
      </c>
      <c r="D443" s="49">
        <v>0.97109999999999996</v>
      </c>
      <c r="E443" s="20">
        <v>0.96989999999999998</v>
      </c>
      <c r="ALR443" s="17"/>
      <c r="ALS443" s="17"/>
      <c r="ALT443" s="17"/>
      <c r="ALU443" s="17"/>
      <c r="ALV443" s="17"/>
      <c r="ALW443" s="17"/>
      <c r="ALX443" s="17"/>
    </row>
    <row r="444" spans="1:1012" s="16" customFormat="1" ht="36.75" customHeight="1" x14ac:dyDescent="0.25">
      <c r="A444" s="52" t="s">
        <v>403</v>
      </c>
      <c r="B444" s="42" t="s">
        <v>404</v>
      </c>
      <c r="C444" s="42" t="s">
        <v>390</v>
      </c>
      <c r="D444" s="49">
        <v>0.97109999999999996</v>
      </c>
      <c r="E444" s="20">
        <v>0.96989999999999998</v>
      </c>
      <c r="ALR444" s="17"/>
      <c r="ALS444" s="17"/>
      <c r="ALT444" s="17"/>
      <c r="ALU444" s="17"/>
      <c r="ALV444" s="17"/>
      <c r="ALW444" s="17"/>
      <c r="ALX444" s="17"/>
    </row>
    <row r="445" spans="1:1012" s="16" customFormat="1" ht="36.75" customHeight="1" x14ac:dyDescent="0.25">
      <c r="A445" s="52" t="s">
        <v>236</v>
      </c>
      <c r="B445" s="42">
        <v>22</v>
      </c>
      <c r="C445" s="42" t="s">
        <v>390</v>
      </c>
      <c r="D445" s="49">
        <v>0.97109999999999996</v>
      </c>
      <c r="E445" s="20">
        <v>0.96989999999999998</v>
      </c>
      <c r="ALR445" s="17"/>
      <c r="ALS445" s="17"/>
      <c r="ALT445" s="17"/>
      <c r="ALU445" s="17"/>
      <c r="ALV445" s="17"/>
      <c r="ALW445" s="17"/>
      <c r="ALX445" s="17"/>
    </row>
    <row r="446" spans="1:1012" s="14" customFormat="1" ht="36.75" customHeight="1" x14ac:dyDescent="0.25">
      <c r="A446" s="48" t="s">
        <v>236</v>
      </c>
      <c r="B446" s="46">
        <v>24</v>
      </c>
      <c r="C446" s="46" t="s">
        <v>390</v>
      </c>
      <c r="D446" s="20">
        <v>0.97109999999999996</v>
      </c>
      <c r="E446" s="20">
        <v>0.96989999999999998</v>
      </c>
      <c r="ALR446" s="15"/>
      <c r="ALS446" s="15"/>
      <c r="ALT446" s="15"/>
      <c r="ALU446" s="15"/>
      <c r="ALV446" s="15"/>
      <c r="ALW446" s="15"/>
      <c r="ALX446" s="15"/>
    </row>
    <row r="447" spans="1:1012" s="16" customFormat="1" ht="36.75" customHeight="1" x14ac:dyDescent="0.25">
      <c r="A447" s="52" t="s">
        <v>200</v>
      </c>
      <c r="B447" s="42">
        <v>34</v>
      </c>
      <c r="C447" s="42" t="s">
        <v>390</v>
      </c>
      <c r="D447" s="49">
        <v>0.97109999999999996</v>
      </c>
      <c r="E447" s="20">
        <v>0.96989999999999998</v>
      </c>
      <c r="ALR447" s="17"/>
      <c r="ALS447" s="17"/>
      <c r="ALT447" s="17"/>
      <c r="ALU447" s="17"/>
      <c r="ALV447" s="17"/>
      <c r="ALW447" s="17"/>
      <c r="ALX447" s="17"/>
    </row>
    <row r="448" spans="1:1012" s="16" customFormat="1" ht="36.75" customHeight="1" x14ac:dyDescent="0.25">
      <c r="A448" s="52" t="s">
        <v>200</v>
      </c>
      <c r="B448" s="42" t="s">
        <v>405</v>
      </c>
      <c r="C448" s="42" t="s">
        <v>390</v>
      </c>
      <c r="D448" s="49">
        <v>0.97109999999999996</v>
      </c>
      <c r="E448" s="20">
        <v>0.96989999999999998</v>
      </c>
      <c r="ALR448" s="17"/>
      <c r="ALS448" s="17"/>
      <c r="ALT448" s="17"/>
      <c r="ALU448" s="17"/>
      <c r="ALV448" s="17"/>
      <c r="ALW448" s="17"/>
      <c r="ALX448" s="17"/>
    </row>
    <row r="449" spans="1:1012" s="16" customFormat="1" ht="36.75" customHeight="1" x14ac:dyDescent="0.25">
      <c r="A449" s="52" t="s">
        <v>200</v>
      </c>
      <c r="B449" s="42">
        <v>38</v>
      </c>
      <c r="C449" s="42" t="s">
        <v>390</v>
      </c>
      <c r="D449" s="49">
        <v>0.97109999999999996</v>
      </c>
      <c r="E449" s="20">
        <v>0.96989999999999998</v>
      </c>
      <c r="ALR449" s="17"/>
      <c r="ALS449" s="17"/>
      <c r="ALT449" s="17"/>
      <c r="ALU449" s="17"/>
      <c r="ALV449" s="17"/>
      <c r="ALW449" s="17"/>
      <c r="ALX449" s="17"/>
    </row>
    <row r="450" spans="1:1012" s="16" customFormat="1" ht="36.75" customHeight="1" x14ac:dyDescent="0.25">
      <c r="A450" s="52" t="s">
        <v>200</v>
      </c>
      <c r="B450" s="42" t="s">
        <v>406</v>
      </c>
      <c r="C450" s="42" t="s">
        <v>390</v>
      </c>
      <c r="D450" s="49">
        <v>0.97109999999999996</v>
      </c>
      <c r="E450" s="20">
        <v>0.96989999999999998</v>
      </c>
      <c r="ALR450" s="17"/>
      <c r="ALS450" s="17"/>
      <c r="ALT450" s="17"/>
      <c r="ALU450" s="17"/>
      <c r="ALV450" s="17"/>
      <c r="ALW450" s="17"/>
      <c r="ALX450" s="17"/>
    </row>
    <row r="451" spans="1:1012" s="16" customFormat="1" ht="36.75" customHeight="1" x14ac:dyDescent="0.25">
      <c r="A451" s="52" t="s">
        <v>200</v>
      </c>
      <c r="B451" s="42">
        <v>42</v>
      </c>
      <c r="C451" s="42" t="s">
        <v>390</v>
      </c>
      <c r="D451" s="49">
        <v>0.97109999999999996</v>
      </c>
      <c r="E451" s="20">
        <v>0.96989999999999998</v>
      </c>
      <c r="ALR451" s="17"/>
      <c r="ALS451" s="17"/>
      <c r="ALT451" s="17"/>
      <c r="ALU451" s="17"/>
      <c r="ALV451" s="17"/>
      <c r="ALW451" s="17"/>
      <c r="ALX451" s="17"/>
    </row>
    <row r="452" spans="1:1012" s="16" customFormat="1" ht="36.75" customHeight="1" x14ac:dyDescent="0.25">
      <c r="A452" s="52" t="s">
        <v>407</v>
      </c>
      <c r="B452" s="42">
        <v>15</v>
      </c>
      <c r="C452" s="42" t="s">
        <v>390</v>
      </c>
      <c r="D452" s="49">
        <v>0.97109999999999996</v>
      </c>
      <c r="E452" s="20">
        <v>0.96989999999999998</v>
      </c>
      <c r="ALR452" s="17"/>
      <c r="ALS452" s="17"/>
      <c r="ALT452" s="17"/>
      <c r="ALU452" s="17"/>
      <c r="ALV452" s="17"/>
      <c r="ALW452" s="17"/>
      <c r="ALX452" s="17"/>
    </row>
    <row r="453" spans="1:1012" s="16" customFormat="1" ht="36.75" customHeight="1" x14ac:dyDescent="0.25">
      <c r="A453" s="52" t="s">
        <v>407</v>
      </c>
      <c r="B453" s="42">
        <v>17</v>
      </c>
      <c r="C453" s="42" t="s">
        <v>390</v>
      </c>
      <c r="D453" s="49">
        <v>0.97109999999999996</v>
      </c>
      <c r="E453" s="20">
        <v>0.96989999999999998</v>
      </c>
      <c r="ALR453" s="17"/>
      <c r="ALS453" s="17"/>
      <c r="ALT453" s="17"/>
      <c r="ALU453" s="17"/>
      <c r="ALV453" s="17"/>
      <c r="ALW453" s="17"/>
      <c r="ALX453" s="17"/>
    </row>
    <row r="454" spans="1:1012" s="16" customFormat="1" ht="36.75" customHeight="1" x14ac:dyDescent="0.25">
      <c r="A454" s="52" t="s">
        <v>407</v>
      </c>
      <c r="B454" s="42">
        <v>19</v>
      </c>
      <c r="C454" s="42" t="s">
        <v>390</v>
      </c>
      <c r="D454" s="49">
        <v>0.97109999999999996</v>
      </c>
      <c r="E454" s="20">
        <v>0.96989999999999998</v>
      </c>
      <c r="ALR454" s="17"/>
      <c r="ALS454" s="17"/>
      <c r="ALT454" s="17"/>
      <c r="ALU454" s="17"/>
      <c r="ALV454" s="17"/>
      <c r="ALW454" s="17"/>
      <c r="ALX454" s="17"/>
    </row>
    <row r="455" spans="1:1012" s="16" customFormat="1" ht="36.75" customHeight="1" x14ac:dyDescent="0.25">
      <c r="A455" s="52" t="s">
        <v>407</v>
      </c>
      <c r="B455" s="42">
        <v>20</v>
      </c>
      <c r="C455" s="42" t="s">
        <v>390</v>
      </c>
      <c r="D455" s="49">
        <v>0.97109999999999996</v>
      </c>
      <c r="E455" s="20">
        <v>0.96989999999999998</v>
      </c>
      <c r="ALR455" s="17"/>
      <c r="ALS455" s="17"/>
      <c r="ALT455" s="17"/>
      <c r="ALU455" s="17"/>
      <c r="ALV455" s="17"/>
      <c r="ALW455" s="17"/>
      <c r="ALX455" s="17"/>
    </row>
    <row r="456" spans="1:1012" s="16" customFormat="1" ht="36.75" customHeight="1" x14ac:dyDescent="0.25">
      <c r="A456" s="52" t="s">
        <v>407</v>
      </c>
      <c r="B456" s="42">
        <v>22</v>
      </c>
      <c r="C456" s="42" t="s">
        <v>390</v>
      </c>
      <c r="D456" s="49">
        <v>0.97109999999999996</v>
      </c>
      <c r="E456" s="20">
        <v>0.96989999999999998</v>
      </c>
      <c r="ALR456" s="17"/>
      <c r="ALS456" s="17"/>
      <c r="ALT456" s="17"/>
      <c r="ALU456" s="17"/>
      <c r="ALV456" s="17"/>
      <c r="ALW456" s="17"/>
      <c r="ALX456" s="17"/>
    </row>
    <row r="457" spans="1:1012" s="16" customFormat="1" ht="36.75" customHeight="1" x14ac:dyDescent="0.25">
      <c r="A457" s="52" t="s">
        <v>407</v>
      </c>
      <c r="B457" s="42">
        <v>23</v>
      </c>
      <c r="C457" s="42" t="s">
        <v>390</v>
      </c>
      <c r="D457" s="49">
        <v>0.96260000000000001</v>
      </c>
      <c r="E457" s="20">
        <v>0.96989999999999998</v>
      </c>
      <c r="ALR457" s="17"/>
      <c r="ALS457" s="17"/>
      <c r="ALT457" s="17"/>
      <c r="ALU457" s="17"/>
      <c r="ALV457" s="17"/>
      <c r="ALW457" s="17"/>
      <c r="ALX457" s="17"/>
    </row>
    <row r="458" spans="1:1012" s="16" customFormat="1" ht="36.75" customHeight="1" x14ac:dyDescent="0.25">
      <c r="A458" s="52" t="s">
        <v>200</v>
      </c>
      <c r="B458" s="42">
        <v>44</v>
      </c>
      <c r="C458" s="42" t="s">
        <v>390</v>
      </c>
      <c r="D458" s="49">
        <v>0.97109999999999996</v>
      </c>
      <c r="E458" s="20">
        <v>0.96989999999999998</v>
      </c>
      <c r="ALR458" s="17"/>
      <c r="ALS458" s="17"/>
      <c r="ALT458" s="17"/>
      <c r="ALU458" s="17"/>
      <c r="ALV458" s="17"/>
      <c r="ALW458" s="17"/>
      <c r="ALX458" s="17"/>
    </row>
    <row r="459" spans="1:1012" s="16" customFormat="1" ht="36.75" customHeight="1" x14ac:dyDescent="0.25">
      <c r="A459" s="52" t="s">
        <v>200</v>
      </c>
      <c r="B459" s="42" t="s">
        <v>408</v>
      </c>
      <c r="C459" s="42" t="s">
        <v>390</v>
      </c>
      <c r="D459" s="49">
        <v>0.97109999999999996</v>
      </c>
      <c r="E459" s="20">
        <v>0.96989999999999998</v>
      </c>
      <c r="ALR459" s="17"/>
      <c r="ALS459" s="17"/>
      <c r="ALT459" s="17"/>
      <c r="ALU459" s="17"/>
      <c r="ALV459" s="17"/>
      <c r="ALW459" s="17"/>
      <c r="ALX459" s="17"/>
    </row>
    <row r="460" spans="1:1012" s="16" customFormat="1" ht="36.75" customHeight="1" x14ac:dyDescent="0.25">
      <c r="A460" s="52" t="s">
        <v>200</v>
      </c>
      <c r="B460" s="42">
        <v>46</v>
      </c>
      <c r="C460" s="42" t="s">
        <v>390</v>
      </c>
      <c r="D460" s="49">
        <v>0.96260000000000001</v>
      </c>
      <c r="E460" s="20">
        <v>0.96989999999999998</v>
      </c>
      <c r="ALR460" s="17"/>
      <c r="ALS460" s="17"/>
      <c r="ALT460" s="17"/>
      <c r="ALU460" s="17"/>
      <c r="ALV460" s="17"/>
      <c r="ALW460" s="17"/>
      <c r="ALX460" s="17"/>
    </row>
    <row r="461" spans="1:1012" s="16" customFormat="1" ht="36.75" customHeight="1" x14ac:dyDescent="0.25">
      <c r="A461" s="52" t="s">
        <v>200</v>
      </c>
      <c r="B461" s="42">
        <v>50</v>
      </c>
      <c r="C461" s="42" t="s">
        <v>390</v>
      </c>
      <c r="D461" s="49">
        <v>0.97109999999999996</v>
      </c>
      <c r="E461" s="20">
        <v>0.96989999999999998</v>
      </c>
      <c r="ALR461" s="17"/>
      <c r="ALS461" s="17"/>
      <c r="ALT461" s="17"/>
      <c r="ALU461" s="17"/>
      <c r="ALV461" s="17"/>
      <c r="ALW461" s="17"/>
      <c r="ALX461" s="17"/>
    </row>
    <row r="462" spans="1:1012" s="16" customFormat="1" ht="36.75" customHeight="1" x14ac:dyDescent="0.25">
      <c r="A462" s="52" t="s">
        <v>200</v>
      </c>
      <c r="B462" s="42" t="s">
        <v>409</v>
      </c>
      <c r="C462" s="42" t="s">
        <v>390</v>
      </c>
      <c r="D462" s="49">
        <v>0.97109999999999996</v>
      </c>
      <c r="E462" s="20">
        <v>0.96989999999999998</v>
      </c>
      <c r="ALR462" s="17"/>
      <c r="ALS462" s="17"/>
      <c r="ALT462" s="17"/>
      <c r="ALU462" s="17"/>
      <c r="ALV462" s="17"/>
      <c r="ALW462" s="17"/>
      <c r="ALX462" s="17"/>
    </row>
    <row r="463" spans="1:1012" s="16" customFormat="1" ht="36.75" customHeight="1" x14ac:dyDescent="0.25">
      <c r="A463" s="52" t="s">
        <v>200</v>
      </c>
      <c r="B463" s="42" t="s">
        <v>410</v>
      </c>
      <c r="C463" s="42" t="s">
        <v>390</v>
      </c>
      <c r="D463" s="49">
        <v>0.96260000000000001</v>
      </c>
      <c r="E463" s="20">
        <v>0.96989999999999998</v>
      </c>
      <c r="ALR463" s="17"/>
      <c r="ALS463" s="17"/>
      <c r="ALT463" s="17"/>
      <c r="ALU463" s="17"/>
      <c r="ALV463" s="17"/>
      <c r="ALW463" s="17"/>
      <c r="ALX463" s="17"/>
    </row>
    <row r="464" spans="1:1012" s="14" customFormat="1" ht="36.75" customHeight="1" x14ac:dyDescent="0.25">
      <c r="A464" s="59" t="s">
        <v>411</v>
      </c>
      <c r="B464" s="60" t="s">
        <v>412</v>
      </c>
      <c r="C464" s="46" t="s">
        <v>390</v>
      </c>
      <c r="D464" s="20">
        <v>0.96260000000000001</v>
      </c>
      <c r="E464" s="20">
        <v>0.96989999999999998</v>
      </c>
      <c r="ALR464" s="15"/>
      <c r="ALS464" s="15"/>
      <c r="ALT464" s="15"/>
      <c r="ALU464" s="15"/>
      <c r="ALV464" s="15"/>
      <c r="ALW464" s="15"/>
      <c r="ALX464" s="15"/>
    </row>
    <row r="465" spans="1:1012" s="16" customFormat="1" ht="36.75" customHeight="1" x14ac:dyDescent="0.25">
      <c r="A465" s="52" t="s">
        <v>407</v>
      </c>
      <c r="B465" s="42">
        <v>11</v>
      </c>
      <c r="C465" s="42" t="s">
        <v>390</v>
      </c>
      <c r="D465" s="49">
        <v>0.97109999999999996</v>
      </c>
      <c r="E465" s="20">
        <v>0.96989999999999998</v>
      </c>
      <c r="ALR465" s="17"/>
      <c r="ALS465" s="17"/>
      <c r="ALT465" s="17"/>
      <c r="ALU465" s="17"/>
      <c r="ALV465" s="17"/>
      <c r="ALW465" s="17"/>
      <c r="ALX465" s="17"/>
    </row>
    <row r="466" spans="1:1012" s="16" customFormat="1" ht="36.75" customHeight="1" x14ac:dyDescent="0.25">
      <c r="A466" s="52" t="s">
        <v>407</v>
      </c>
      <c r="B466" s="42" t="s">
        <v>413</v>
      </c>
      <c r="C466" s="42" t="s">
        <v>390</v>
      </c>
      <c r="D466" s="49">
        <v>0.97109999999999996</v>
      </c>
      <c r="E466" s="20">
        <v>0.96989999999999998</v>
      </c>
      <c r="ALR466" s="17"/>
      <c r="ALS466" s="17"/>
      <c r="ALT466" s="17"/>
      <c r="ALU466" s="17"/>
      <c r="ALV466" s="17"/>
      <c r="ALW466" s="17"/>
      <c r="ALX466" s="17"/>
    </row>
    <row r="467" spans="1:1012" s="16" customFormat="1" ht="36.75" customHeight="1" x14ac:dyDescent="0.25">
      <c r="A467" s="52" t="s">
        <v>200</v>
      </c>
      <c r="B467" s="42">
        <v>49</v>
      </c>
      <c r="C467" s="42" t="s">
        <v>390</v>
      </c>
      <c r="D467" s="49">
        <v>0.97109999999999996</v>
      </c>
      <c r="E467" s="20">
        <v>0.96989999999999998</v>
      </c>
      <c r="ALR467" s="17"/>
      <c r="ALS467" s="17"/>
      <c r="ALT467" s="17"/>
      <c r="ALU467" s="17"/>
      <c r="ALV467" s="17"/>
      <c r="ALW467" s="17"/>
      <c r="ALX467" s="17"/>
    </row>
    <row r="468" spans="1:1012" s="16" customFormat="1" ht="36.75" customHeight="1" x14ac:dyDescent="0.25">
      <c r="A468" s="52" t="s">
        <v>200</v>
      </c>
      <c r="B468" s="42" t="s">
        <v>414</v>
      </c>
      <c r="C468" s="42" t="s">
        <v>390</v>
      </c>
      <c r="D468" s="49">
        <v>0.96260000000000001</v>
      </c>
      <c r="E468" s="20">
        <v>0.96989999999999998</v>
      </c>
      <c r="ALR468" s="17"/>
      <c r="ALS468" s="17"/>
      <c r="ALT468" s="17"/>
      <c r="ALU468" s="17"/>
      <c r="ALV468" s="17"/>
      <c r="ALW468" s="17"/>
      <c r="ALX468" s="17"/>
    </row>
    <row r="469" spans="1:1012" s="16" customFormat="1" ht="36.75" customHeight="1" x14ac:dyDescent="0.25">
      <c r="A469" s="52" t="s">
        <v>200</v>
      </c>
      <c r="B469" s="42">
        <v>51</v>
      </c>
      <c r="C469" s="42" t="s">
        <v>390</v>
      </c>
      <c r="D469" s="49">
        <v>0.96260000000000001</v>
      </c>
      <c r="E469" s="20">
        <v>0.96989999999999998</v>
      </c>
      <c r="ALR469" s="17"/>
      <c r="ALS469" s="17"/>
      <c r="ALT469" s="17"/>
      <c r="ALU469" s="17"/>
      <c r="ALV469" s="17"/>
      <c r="ALW469" s="17"/>
      <c r="ALX469" s="17"/>
    </row>
    <row r="470" spans="1:1012" s="16" customFormat="1" ht="36.75" customHeight="1" x14ac:dyDescent="0.25">
      <c r="A470" s="52" t="s">
        <v>200</v>
      </c>
      <c r="B470" s="42" t="s">
        <v>415</v>
      </c>
      <c r="C470" s="42" t="s">
        <v>390</v>
      </c>
      <c r="D470" s="49">
        <v>0.97109999999999996</v>
      </c>
      <c r="E470" s="20">
        <v>0.96989999999999998</v>
      </c>
      <c r="ALR470" s="17"/>
      <c r="ALS470" s="17"/>
      <c r="ALT470" s="17"/>
      <c r="ALU470" s="17"/>
      <c r="ALV470" s="17"/>
      <c r="ALW470" s="17"/>
      <c r="ALX470" s="17"/>
    </row>
    <row r="471" spans="1:1012" s="14" customFormat="1" ht="36.75" customHeight="1" x14ac:dyDescent="0.25">
      <c r="A471" s="48" t="s">
        <v>362</v>
      </c>
      <c r="B471" s="46">
        <v>16</v>
      </c>
      <c r="C471" s="46" t="s">
        <v>390</v>
      </c>
      <c r="D471" s="20">
        <v>0.95579999999999998</v>
      </c>
      <c r="E471" s="20">
        <v>0.96989999999999998</v>
      </c>
      <c r="ALR471" s="15"/>
      <c r="ALS471" s="15"/>
      <c r="ALT471" s="15"/>
      <c r="ALU471" s="15"/>
      <c r="ALV471" s="15"/>
      <c r="ALW471" s="15"/>
      <c r="ALX471" s="15"/>
    </row>
    <row r="472" spans="1:1012" s="14" customFormat="1" ht="36.75" customHeight="1" x14ac:dyDescent="0.25">
      <c r="A472" s="48" t="s">
        <v>362</v>
      </c>
      <c r="B472" s="46">
        <v>18</v>
      </c>
      <c r="C472" s="46" t="s">
        <v>390</v>
      </c>
      <c r="D472" s="49">
        <v>0.97789999999999999</v>
      </c>
      <c r="E472" s="20">
        <v>0.96989999999999998</v>
      </c>
      <c r="ALR472" s="15"/>
      <c r="ALS472" s="15"/>
      <c r="ALT472" s="15"/>
      <c r="ALU472" s="15"/>
      <c r="ALV472" s="15"/>
      <c r="ALW472" s="15"/>
      <c r="ALX472" s="15"/>
    </row>
    <row r="473" spans="1:1012" s="16" customFormat="1" ht="36.75" customHeight="1" x14ac:dyDescent="0.25">
      <c r="A473" s="52" t="s">
        <v>362</v>
      </c>
      <c r="B473" s="61" t="s">
        <v>416</v>
      </c>
      <c r="C473" s="42" t="s">
        <v>390</v>
      </c>
      <c r="D473" s="49">
        <v>0.97109999999999996</v>
      </c>
      <c r="E473" s="20">
        <v>0.96989999999999998</v>
      </c>
      <c r="ALR473" s="17"/>
      <c r="ALS473" s="17"/>
      <c r="ALT473" s="17"/>
      <c r="ALU473" s="17"/>
      <c r="ALV473" s="17"/>
      <c r="ALW473" s="17"/>
      <c r="ALX473" s="17"/>
    </row>
    <row r="474" spans="1:1012" s="16" customFormat="1" ht="36.75" customHeight="1" x14ac:dyDescent="0.25">
      <c r="A474" s="52" t="s">
        <v>417</v>
      </c>
      <c r="B474" s="42">
        <v>14</v>
      </c>
      <c r="C474" s="42" t="s">
        <v>390</v>
      </c>
      <c r="D474" s="49">
        <v>0.97109999999999996</v>
      </c>
      <c r="E474" s="20">
        <v>0.96989999999999998</v>
      </c>
      <c r="ALR474" s="17"/>
      <c r="ALS474" s="17"/>
      <c r="ALT474" s="17"/>
      <c r="ALU474" s="17"/>
      <c r="ALV474" s="17"/>
      <c r="ALW474" s="17"/>
      <c r="ALX474" s="17"/>
    </row>
    <row r="475" spans="1:1012" s="14" customFormat="1" ht="36.75" customHeight="1" x14ac:dyDescent="0.25">
      <c r="A475" s="48" t="s">
        <v>417</v>
      </c>
      <c r="B475" s="46" t="s">
        <v>226</v>
      </c>
      <c r="C475" s="46" t="s">
        <v>390</v>
      </c>
      <c r="D475" s="49">
        <v>0.96260000000000001</v>
      </c>
      <c r="E475" s="20">
        <v>0.96989999999999998</v>
      </c>
      <c r="ALR475" s="15"/>
      <c r="ALS475" s="15"/>
      <c r="ALT475" s="15"/>
      <c r="ALU475" s="15"/>
      <c r="ALV475" s="15"/>
      <c r="ALW475" s="15"/>
      <c r="ALX475" s="15"/>
    </row>
    <row r="476" spans="1:1012" s="16" customFormat="1" ht="36.75" customHeight="1" x14ac:dyDescent="0.25">
      <c r="A476" s="52" t="s">
        <v>417</v>
      </c>
      <c r="B476" s="42">
        <v>16</v>
      </c>
      <c r="C476" s="42" t="s">
        <v>390</v>
      </c>
      <c r="D476" s="49">
        <v>0.96260000000000001</v>
      </c>
      <c r="E476" s="20">
        <v>0.96989999999999998</v>
      </c>
      <c r="ALR476" s="17"/>
      <c r="ALS476" s="17"/>
      <c r="ALT476" s="17"/>
      <c r="ALU476" s="17"/>
      <c r="ALV476" s="17"/>
      <c r="ALW476" s="17"/>
      <c r="ALX476" s="17"/>
    </row>
    <row r="477" spans="1:1012" s="16" customFormat="1" ht="36.75" customHeight="1" x14ac:dyDescent="0.25">
      <c r="A477" s="52" t="s">
        <v>417</v>
      </c>
      <c r="B477" s="42" t="s">
        <v>418</v>
      </c>
      <c r="C477" s="42" t="s">
        <v>390</v>
      </c>
      <c r="D477" s="49">
        <v>0.97109999999999996</v>
      </c>
      <c r="E477" s="20">
        <v>0.96989999999999998</v>
      </c>
      <c r="ALR477" s="17"/>
      <c r="ALS477" s="17"/>
      <c r="ALT477" s="17"/>
      <c r="ALU477" s="17"/>
      <c r="ALV477" s="17"/>
      <c r="ALW477" s="17"/>
      <c r="ALX477" s="17"/>
    </row>
    <row r="478" spans="1:1012" s="16" customFormat="1" ht="36.75" customHeight="1" x14ac:dyDescent="0.25">
      <c r="A478" s="52" t="s">
        <v>417</v>
      </c>
      <c r="B478" s="42">
        <v>18</v>
      </c>
      <c r="C478" s="42" t="s">
        <v>390</v>
      </c>
      <c r="D478" s="49">
        <v>0.97109999999999996</v>
      </c>
      <c r="E478" s="20">
        <v>0.96989999999999998</v>
      </c>
      <c r="ALR478" s="17"/>
      <c r="ALS478" s="17"/>
      <c r="ALT478" s="17"/>
      <c r="ALU478" s="17"/>
      <c r="ALV478" s="17"/>
      <c r="ALW478" s="17"/>
      <c r="ALX478" s="17"/>
    </row>
    <row r="479" spans="1:1012" s="16" customFormat="1" ht="36.75" customHeight="1" x14ac:dyDescent="0.25">
      <c r="A479" s="52" t="s">
        <v>417</v>
      </c>
      <c r="B479" s="42">
        <v>20</v>
      </c>
      <c r="C479" s="42" t="s">
        <v>390</v>
      </c>
      <c r="D479" s="49">
        <v>0.96260000000000001</v>
      </c>
      <c r="E479" s="20">
        <v>0.96989999999999998</v>
      </c>
      <c r="ALR479" s="17"/>
      <c r="ALS479" s="17"/>
      <c r="ALT479" s="17"/>
      <c r="ALU479" s="17"/>
      <c r="ALV479" s="17"/>
      <c r="ALW479" s="17"/>
      <c r="ALX479" s="17"/>
    </row>
    <row r="480" spans="1:1012" s="16" customFormat="1" ht="36.75" customHeight="1" x14ac:dyDescent="0.25">
      <c r="A480" s="52" t="s">
        <v>417</v>
      </c>
      <c r="B480" s="42">
        <v>22</v>
      </c>
      <c r="C480" s="42" t="s">
        <v>390</v>
      </c>
      <c r="D480" s="49">
        <v>0.97109999999999996</v>
      </c>
      <c r="E480" s="20">
        <v>0.96989999999999998</v>
      </c>
      <c r="ALR480" s="17"/>
      <c r="ALS480" s="17"/>
      <c r="ALT480" s="17"/>
      <c r="ALU480" s="17"/>
      <c r="ALV480" s="17"/>
      <c r="ALW480" s="17"/>
      <c r="ALX480" s="17"/>
    </row>
    <row r="481" spans="1:1012" s="14" customFormat="1" ht="36.75" customHeight="1" x14ac:dyDescent="0.25">
      <c r="A481" s="48" t="s">
        <v>417</v>
      </c>
      <c r="B481" s="46" t="s">
        <v>419</v>
      </c>
      <c r="C481" s="46" t="s">
        <v>390</v>
      </c>
      <c r="D481" s="20">
        <v>0.97109999999999996</v>
      </c>
      <c r="E481" s="20">
        <v>0.96989999999999998</v>
      </c>
      <c r="ALR481" s="15"/>
      <c r="ALS481" s="15"/>
      <c r="ALT481" s="15"/>
      <c r="ALU481" s="15"/>
      <c r="ALV481" s="15"/>
      <c r="ALW481" s="15"/>
      <c r="ALX481" s="15"/>
    </row>
    <row r="482" spans="1:1012" s="16" customFormat="1" ht="36.75" customHeight="1" x14ac:dyDescent="0.25">
      <c r="A482" s="52" t="s">
        <v>417</v>
      </c>
      <c r="B482" s="42">
        <v>2</v>
      </c>
      <c r="C482" s="42" t="s">
        <v>390</v>
      </c>
      <c r="D482" s="49">
        <v>0.97109999999999996</v>
      </c>
      <c r="E482" s="20">
        <v>0.96989999999999998</v>
      </c>
      <c r="ALR482" s="17"/>
      <c r="ALS482" s="17"/>
      <c r="ALT482" s="17"/>
      <c r="ALU482" s="17"/>
      <c r="ALV482" s="17"/>
      <c r="ALW482" s="17"/>
      <c r="ALX482" s="17"/>
    </row>
    <row r="483" spans="1:1012" s="16" customFormat="1" ht="36.75" customHeight="1" x14ac:dyDescent="0.25">
      <c r="A483" s="52" t="s">
        <v>417</v>
      </c>
      <c r="B483" s="42">
        <v>4</v>
      </c>
      <c r="C483" s="42" t="s">
        <v>390</v>
      </c>
      <c r="D483" s="49">
        <v>0.96260000000000001</v>
      </c>
      <c r="E483" s="20">
        <v>0.96989999999999998</v>
      </c>
      <c r="ALR483" s="17"/>
      <c r="ALS483" s="17"/>
      <c r="ALT483" s="17"/>
      <c r="ALU483" s="17"/>
      <c r="ALV483" s="17"/>
      <c r="ALW483" s="17"/>
      <c r="ALX483" s="17"/>
    </row>
    <row r="484" spans="1:1012" s="16" customFormat="1" ht="36.75" customHeight="1" x14ac:dyDescent="0.25">
      <c r="A484" s="52" t="s">
        <v>417</v>
      </c>
      <c r="B484" s="42">
        <v>8</v>
      </c>
      <c r="C484" s="42" t="s">
        <v>390</v>
      </c>
      <c r="D484" s="49">
        <v>0.97109999999999996</v>
      </c>
      <c r="E484" s="20">
        <v>0.96989999999999998</v>
      </c>
      <c r="ALR484" s="17"/>
      <c r="ALS484" s="17"/>
      <c r="ALT484" s="17"/>
      <c r="ALU484" s="17"/>
      <c r="ALV484" s="17"/>
      <c r="ALW484" s="17"/>
      <c r="ALX484" s="17"/>
    </row>
    <row r="485" spans="1:1012" s="16" customFormat="1" ht="36.75" customHeight="1" x14ac:dyDescent="0.25">
      <c r="A485" s="52" t="s">
        <v>417</v>
      </c>
      <c r="B485" s="42" t="s">
        <v>420</v>
      </c>
      <c r="C485" s="42" t="s">
        <v>390</v>
      </c>
      <c r="D485" s="49">
        <v>0.96260000000000001</v>
      </c>
      <c r="E485" s="20">
        <v>0.96989999999999998</v>
      </c>
      <c r="ALR485" s="17"/>
      <c r="ALS485" s="17"/>
      <c r="ALT485" s="17"/>
      <c r="ALU485" s="17"/>
      <c r="ALV485" s="17"/>
      <c r="ALW485" s="17"/>
      <c r="ALX485" s="17"/>
    </row>
    <row r="486" spans="1:1012" s="16" customFormat="1" ht="36.75" customHeight="1" x14ac:dyDescent="0.25">
      <c r="A486" s="52" t="s">
        <v>236</v>
      </c>
      <c r="B486" s="42" t="s">
        <v>421</v>
      </c>
      <c r="C486" s="42" t="s">
        <v>390</v>
      </c>
      <c r="D486" s="49">
        <v>0.97109999999999996</v>
      </c>
      <c r="E486" s="20">
        <v>0.96989999999999998</v>
      </c>
      <c r="ALR486" s="17"/>
      <c r="ALS486" s="17"/>
      <c r="ALT486" s="17"/>
      <c r="ALU486" s="17"/>
      <c r="ALV486" s="17"/>
      <c r="ALW486" s="17"/>
      <c r="ALX486" s="17"/>
    </row>
    <row r="487" spans="1:1012" s="16" customFormat="1" ht="36.75" customHeight="1" x14ac:dyDescent="0.25">
      <c r="A487" s="52" t="s">
        <v>236</v>
      </c>
      <c r="B487" s="42">
        <v>30</v>
      </c>
      <c r="C487" s="42" t="s">
        <v>390</v>
      </c>
      <c r="D487" s="49">
        <v>0.97109999999999996</v>
      </c>
      <c r="E487" s="20">
        <v>0.96989999999999998</v>
      </c>
      <c r="ALR487" s="17"/>
      <c r="ALS487" s="17"/>
      <c r="ALT487" s="17"/>
      <c r="ALU487" s="17"/>
      <c r="ALV487" s="17"/>
      <c r="ALW487" s="17"/>
      <c r="ALX487" s="17"/>
    </row>
    <row r="488" spans="1:1012" s="16" customFormat="1" ht="36.75" customHeight="1" x14ac:dyDescent="0.25">
      <c r="A488" s="52" t="s">
        <v>236</v>
      </c>
      <c r="B488" s="42">
        <v>32</v>
      </c>
      <c r="C488" s="42" t="s">
        <v>390</v>
      </c>
      <c r="D488" s="49">
        <v>0.97109999999999996</v>
      </c>
      <c r="E488" s="20">
        <v>0.96989999999999998</v>
      </c>
      <c r="ALR488" s="17"/>
      <c r="ALS488" s="17"/>
      <c r="ALT488" s="17"/>
      <c r="ALU488" s="17"/>
      <c r="ALV488" s="17"/>
      <c r="ALW488" s="17"/>
      <c r="ALX488" s="17"/>
    </row>
    <row r="489" spans="1:1012" s="14" customFormat="1" ht="36.75" customHeight="1" x14ac:dyDescent="0.25">
      <c r="A489" s="52" t="s">
        <v>236</v>
      </c>
      <c r="B489" s="42">
        <v>34</v>
      </c>
      <c r="C489" s="42" t="s">
        <v>390</v>
      </c>
      <c r="D489" s="49">
        <v>0.97109999999999996</v>
      </c>
      <c r="E489" s="20">
        <v>0.96989999999999998</v>
      </c>
      <c r="ALR489" s="15"/>
      <c r="ALS489" s="15"/>
      <c r="ALT489" s="15"/>
      <c r="ALU489" s="15"/>
      <c r="ALV489" s="15"/>
      <c r="ALW489" s="15"/>
      <c r="ALX489" s="15"/>
    </row>
    <row r="490" spans="1:1012" s="16" customFormat="1" ht="36.75" customHeight="1" x14ac:dyDescent="0.25">
      <c r="A490" s="52" t="s">
        <v>236</v>
      </c>
      <c r="B490" s="42" t="s">
        <v>422</v>
      </c>
      <c r="C490" s="42" t="s">
        <v>390</v>
      </c>
      <c r="D490" s="49">
        <v>0.97109999999999996</v>
      </c>
      <c r="E490" s="20">
        <v>0.96989999999999998</v>
      </c>
      <c r="ALR490" s="17"/>
      <c r="ALS490" s="17"/>
      <c r="ALT490" s="17"/>
      <c r="ALU490" s="17"/>
      <c r="ALV490" s="17"/>
      <c r="ALW490" s="17"/>
      <c r="ALX490" s="17"/>
    </row>
    <row r="491" spans="1:1012" s="16" customFormat="1" ht="36.75" customHeight="1" x14ac:dyDescent="0.25">
      <c r="A491" s="52" t="s">
        <v>236</v>
      </c>
      <c r="B491" s="42">
        <v>36</v>
      </c>
      <c r="C491" s="42" t="s">
        <v>390</v>
      </c>
      <c r="D491" s="49">
        <v>0.97109999999999996</v>
      </c>
      <c r="E491" s="20">
        <v>0.96989999999999998</v>
      </c>
      <c r="ALR491" s="17"/>
      <c r="ALS491" s="17"/>
      <c r="ALT491" s="17"/>
      <c r="ALU491" s="17"/>
      <c r="ALV491" s="17"/>
      <c r="ALW491" s="17"/>
      <c r="ALX491" s="17"/>
    </row>
    <row r="492" spans="1:1012" s="16" customFormat="1" ht="36.75" customHeight="1" x14ac:dyDescent="0.25">
      <c r="A492" s="52" t="s">
        <v>236</v>
      </c>
      <c r="B492" s="42">
        <v>38</v>
      </c>
      <c r="C492" s="42" t="s">
        <v>390</v>
      </c>
      <c r="D492" s="49">
        <v>0.96260000000000001</v>
      </c>
      <c r="E492" s="20">
        <v>0.96989999999999998</v>
      </c>
      <c r="ALR492" s="17"/>
      <c r="ALS492" s="17"/>
      <c r="ALT492" s="17"/>
      <c r="ALU492" s="17"/>
      <c r="ALV492" s="17"/>
      <c r="ALW492" s="17"/>
      <c r="ALX492" s="17"/>
    </row>
    <row r="493" spans="1:1012" s="16" customFormat="1" ht="36.75" customHeight="1" x14ac:dyDescent="0.25">
      <c r="A493" s="52" t="s">
        <v>403</v>
      </c>
      <c r="B493" s="42">
        <v>16</v>
      </c>
      <c r="C493" s="42" t="s">
        <v>390</v>
      </c>
      <c r="D493" s="49">
        <v>0.97109999999999996</v>
      </c>
      <c r="E493" s="20">
        <v>0.96989999999999998</v>
      </c>
      <c r="ALR493" s="17"/>
      <c r="ALS493" s="17"/>
      <c r="ALT493" s="17"/>
      <c r="ALU493" s="17"/>
      <c r="ALV493" s="17"/>
      <c r="ALW493" s="17"/>
      <c r="ALX493" s="17"/>
    </row>
    <row r="494" spans="1:1012" s="16" customFormat="1" ht="36.75" customHeight="1" x14ac:dyDescent="0.25">
      <c r="A494" s="52" t="s">
        <v>403</v>
      </c>
      <c r="B494" s="42">
        <v>18</v>
      </c>
      <c r="C494" s="42" t="s">
        <v>390</v>
      </c>
      <c r="D494" s="49">
        <v>0.97109999999999996</v>
      </c>
      <c r="E494" s="20">
        <v>0.96989999999999998</v>
      </c>
      <c r="ALR494" s="17"/>
      <c r="ALS494" s="17"/>
      <c r="ALT494" s="17"/>
      <c r="ALU494" s="17"/>
      <c r="ALV494" s="17"/>
      <c r="ALW494" s="17"/>
      <c r="ALX494" s="17"/>
    </row>
    <row r="495" spans="1:1012" s="16" customFormat="1" ht="36.75" customHeight="1" x14ac:dyDescent="0.25">
      <c r="A495" s="41" t="s">
        <v>423</v>
      </c>
      <c r="B495" s="42">
        <v>1</v>
      </c>
      <c r="C495" s="42" t="s">
        <v>390</v>
      </c>
      <c r="D495" s="49">
        <v>0.97109999999999996</v>
      </c>
      <c r="E495" s="20">
        <v>0.96989999999999998</v>
      </c>
      <c r="ALR495" s="17"/>
      <c r="ALS495" s="17"/>
      <c r="ALT495" s="17"/>
      <c r="ALU495" s="17"/>
      <c r="ALV495" s="17"/>
      <c r="ALW495" s="17"/>
      <c r="ALX495" s="17"/>
    </row>
    <row r="496" spans="1:1012" s="16" customFormat="1" ht="36.75" customHeight="1" x14ac:dyDescent="0.25">
      <c r="A496" s="41" t="s">
        <v>423</v>
      </c>
      <c r="B496" s="42">
        <v>9</v>
      </c>
      <c r="C496" s="42" t="s">
        <v>390</v>
      </c>
      <c r="D496" s="49">
        <v>0.97109999999999996</v>
      </c>
      <c r="E496" s="20">
        <v>0.96989999999999998</v>
      </c>
      <c r="ALR496" s="17"/>
      <c r="ALS496" s="17"/>
      <c r="ALT496" s="17"/>
      <c r="ALU496" s="17"/>
      <c r="ALV496" s="17"/>
      <c r="ALW496" s="17"/>
      <c r="ALX496" s="17"/>
    </row>
    <row r="497" spans="1:1012" s="16" customFormat="1" ht="36.75" customHeight="1" x14ac:dyDescent="0.25">
      <c r="A497" s="41" t="s">
        <v>423</v>
      </c>
      <c r="B497" s="42">
        <v>10</v>
      </c>
      <c r="C497" s="42" t="s">
        <v>390</v>
      </c>
      <c r="D497" s="49">
        <v>0.97789999999999999</v>
      </c>
      <c r="E497" s="20">
        <v>0.96989999999999998</v>
      </c>
      <c r="ALR497" s="17"/>
      <c r="ALS497" s="17"/>
      <c r="ALT497" s="17"/>
      <c r="ALU497" s="17"/>
      <c r="ALV497" s="17"/>
      <c r="ALW497" s="17"/>
      <c r="ALX497" s="17"/>
    </row>
    <row r="498" spans="1:1012" s="16" customFormat="1" ht="36.75" customHeight="1" x14ac:dyDescent="0.25">
      <c r="A498" s="41" t="s">
        <v>423</v>
      </c>
      <c r="B498" s="42" t="s">
        <v>424</v>
      </c>
      <c r="C498" s="42" t="s">
        <v>390</v>
      </c>
      <c r="D498" s="49">
        <v>0.97109999999999996</v>
      </c>
      <c r="E498" s="20">
        <v>0.96989999999999998</v>
      </c>
      <c r="ALR498" s="17"/>
      <c r="ALS498" s="17"/>
      <c r="ALT498" s="17"/>
      <c r="ALU498" s="17"/>
      <c r="ALV498" s="17"/>
      <c r="ALW498" s="17"/>
      <c r="ALX498" s="17"/>
    </row>
    <row r="499" spans="1:1012" s="16" customFormat="1" ht="36.75" customHeight="1" x14ac:dyDescent="0.25">
      <c r="A499" s="41" t="s">
        <v>423</v>
      </c>
      <c r="B499" s="42" t="s">
        <v>226</v>
      </c>
      <c r="C499" s="42" t="s">
        <v>390</v>
      </c>
      <c r="D499" s="49">
        <v>0.97109999999999996</v>
      </c>
      <c r="E499" s="20">
        <v>0.96989999999999998</v>
      </c>
      <c r="ALR499" s="17"/>
      <c r="ALS499" s="17"/>
      <c r="ALT499" s="17"/>
      <c r="ALU499" s="17"/>
      <c r="ALV499" s="17"/>
      <c r="ALW499" s="17"/>
      <c r="ALX499" s="17"/>
    </row>
    <row r="500" spans="1:1012" s="16" customFormat="1" ht="36.75" customHeight="1" x14ac:dyDescent="0.25">
      <c r="A500" s="41" t="s">
        <v>423</v>
      </c>
      <c r="B500" s="42">
        <v>6</v>
      </c>
      <c r="C500" s="42" t="s">
        <v>390</v>
      </c>
      <c r="D500" s="49">
        <v>0.97109999999999996</v>
      </c>
      <c r="E500" s="20">
        <v>0.96989999999999998</v>
      </c>
      <c r="ALR500" s="17"/>
      <c r="ALS500" s="17"/>
      <c r="ALT500" s="17"/>
      <c r="ALU500" s="17"/>
      <c r="ALV500" s="17"/>
      <c r="ALW500" s="17"/>
      <c r="ALX500" s="17"/>
    </row>
    <row r="501" spans="1:1012" s="16" customFormat="1" ht="36.75" customHeight="1" x14ac:dyDescent="0.25">
      <c r="A501" s="41" t="s">
        <v>423</v>
      </c>
      <c r="B501" s="42" t="s">
        <v>425</v>
      </c>
      <c r="C501" s="42" t="s">
        <v>390</v>
      </c>
      <c r="D501" s="49">
        <v>0.97109999999999996</v>
      </c>
      <c r="E501" s="20">
        <v>0.96989999999999998</v>
      </c>
      <c r="ALR501" s="17"/>
      <c r="ALS501" s="17"/>
      <c r="ALT501" s="17"/>
      <c r="ALU501" s="17"/>
      <c r="ALV501" s="17"/>
      <c r="ALW501" s="17"/>
      <c r="ALX501" s="17"/>
    </row>
    <row r="502" spans="1:1012" s="16" customFormat="1" ht="36.75" customHeight="1" x14ac:dyDescent="0.25">
      <c r="A502" s="41" t="s">
        <v>401</v>
      </c>
      <c r="B502" s="42">
        <v>11</v>
      </c>
      <c r="C502" s="42" t="s">
        <v>390</v>
      </c>
      <c r="D502" s="49">
        <v>0.96260000000000001</v>
      </c>
      <c r="E502" s="20">
        <v>0.96989999999999998</v>
      </c>
      <c r="ALR502" s="17"/>
      <c r="ALS502" s="17"/>
      <c r="ALT502" s="17"/>
      <c r="ALU502" s="17"/>
      <c r="ALV502" s="17"/>
      <c r="ALW502" s="17"/>
      <c r="ALX502" s="17"/>
    </row>
    <row r="503" spans="1:1012" s="16" customFormat="1" ht="36.75" customHeight="1" x14ac:dyDescent="0.25">
      <c r="A503" s="41" t="s">
        <v>401</v>
      </c>
      <c r="B503" s="42" t="s">
        <v>213</v>
      </c>
      <c r="C503" s="42" t="s">
        <v>390</v>
      </c>
      <c r="D503" s="49">
        <v>0.97109999999999996</v>
      </c>
      <c r="E503" s="20">
        <v>0.96989999999999998</v>
      </c>
      <c r="ALR503" s="17"/>
      <c r="ALS503" s="17"/>
      <c r="ALT503" s="17"/>
      <c r="ALU503" s="17"/>
      <c r="ALV503" s="17"/>
      <c r="ALW503" s="17"/>
      <c r="ALX503" s="17"/>
    </row>
    <row r="504" spans="1:1012" s="16" customFormat="1" ht="36.75" customHeight="1" x14ac:dyDescent="0.25">
      <c r="A504" s="52" t="s">
        <v>200</v>
      </c>
      <c r="B504" s="42">
        <v>65</v>
      </c>
      <c r="C504" s="42" t="s">
        <v>390</v>
      </c>
      <c r="D504" s="49">
        <v>0.97109999999999996</v>
      </c>
      <c r="E504" s="20">
        <v>0.96989999999999998</v>
      </c>
      <c r="ALR504" s="17"/>
      <c r="ALS504" s="17"/>
      <c r="ALT504" s="17"/>
      <c r="ALU504" s="17"/>
      <c r="ALV504" s="17"/>
      <c r="ALW504" s="17"/>
      <c r="ALX504" s="17"/>
    </row>
    <row r="505" spans="1:1012" s="16" customFormat="1" ht="36.75" customHeight="1" x14ac:dyDescent="0.25">
      <c r="A505" s="52" t="s">
        <v>200</v>
      </c>
      <c r="B505" s="42">
        <v>69</v>
      </c>
      <c r="C505" s="42" t="s">
        <v>390</v>
      </c>
      <c r="D505" s="49">
        <v>0.97109999999999996</v>
      </c>
      <c r="E505" s="20">
        <v>0.96989999999999998</v>
      </c>
      <c r="ALR505" s="17"/>
      <c r="ALS505" s="17"/>
      <c r="ALT505" s="17"/>
      <c r="ALU505" s="17"/>
      <c r="ALV505" s="17"/>
      <c r="ALW505" s="17"/>
      <c r="ALX505" s="17"/>
    </row>
    <row r="506" spans="1:1012" s="16" customFormat="1" ht="36.75" customHeight="1" x14ac:dyDescent="0.25">
      <c r="A506" s="52" t="s">
        <v>200</v>
      </c>
      <c r="B506" s="42">
        <v>71</v>
      </c>
      <c r="C506" s="42" t="s">
        <v>390</v>
      </c>
      <c r="D506" s="49">
        <v>0.96260000000000001</v>
      </c>
      <c r="E506" s="20">
        <v>0.96989999999999998</v>
      </c>
      <c r="ALR506" s="17"/>
      <c r="ALS506" s="17"/>
      <c r="ALT506" s="17"/>
      <c r="ALU506" s="17"/>
      <c r="ALV506" s="17"/>
      <c r="ALW506" s="17"/>
      <c r="ALX506" s="17"/>
    </row>
    <row r="507" spans="1:1012" s="16" customFormat="1" ht="36.75" customHeight="1" x14ac:dyDescent="0.25">
      <c r="A507" s="52" t="s">
        <v>200</v>
      </c>
      <c r="B507" s="42">
        <v>77</v>
      </c>
      <c r="C507" s="42" t="s">
        <v>390</v>
      </c>
      <c r="D507" s="49">
        <v>0.97789999999999999</v>
      </c>
      <c r="E507" s="20">
        <v>0.96989999999999998</v>
      </c>
      <c r="ALR507" s="17"/>
      <c r="ALS507" s="17"/>
      <c r="ALT507" s="17"/>
      <c r="ALU507" s="17"/>
      <c r="ALV507" s="17"/>
      <c r="ALW507" s="17"/>
      <c r="ALX507" s="17"/>
    </row>
    <row r="508" spans="1:1012" s="16" customFormat="1" ht="36.75" customHeight="1" x14ac:dyDescent="0.25">
      <c r="A508" s="52" t="s">
        <v>426</v>
      </c>
      <c r="B508" s="42">
        <v>48</v>
      </c>
      <c r="C508" s="42" t="s">
        <v>390</v>
      </c>
      <c r="D508" s="49">
        <v>0.97109999999999996</v>
      </c>
      <c r="E508" s="20">
        <v>0.96989999999999998</v>
      </c>
      <c r="ALR508" s="17"/>
      <c r="ALS508" s="17"/>
      <c r="ALT508" s="17"/>
      <c r="ALU508" s="17"/>
      <c r="ALV508" s="17"/>
      <c r="ALW508" s="17"/>
      <c r="ALX508" s="17"/>
    </row>
    <row r="509" spans="1:1012" s="16" customFormat="1" ht="36.75" customHeight="1" x14ac:dyDescent="0.25">
      <c r="A509" s="52" t="s">
        <v>426</v>
      </c>
      <c r="B509" s="42">
        <v>52</v>
      </c>
      <c r="C509" s="42" t="s">
        <v>390</v>
      </c>
      <c r="D509" s="49">
        <v>0.97109999999999996</v>
      </c>
      <c r="E509" s="20">
        <v>0.96989999999999998</v>
      </c>
      <c r="ALR509" s="17"/>
      <c r="ALS509" s="17"/>
      <c r="ALT509" s="17"/>
      <c r="ALU509" s="17"/>
      <c r="ALV509" s="17"/>
      <c r="ALW509" s="17"/>
      <c r="ALX509" s="17"/>
    </row>
    <row r="510" spans="1:1012" s="16" customFormat="1" ht="36.75" customHeight="1" x14ac:dyDescent="0.25">
      <c r="A510" s="52" t="s">
        <v>426</v>
      </c>
      <c r="B510" s="42" t="s">
        <v>410</v>
      </c>
      <c r="C510" s="42" t="s">
        <v>390</v>
      </c>
      <c r="D510" s="49">
        <v>0.97109999999999996</v>
      </c>
      <c r="E510" s="20">
        <v>0.96989999999999998</v>
      </c>
      <c r="ALR510" s="17"/>
      <c r="ALS510" s="17"/>
      <c r="ALT510" s="17"/>
      <c r="ALU510" s="17"/>
      <c r="ALV510" s="17"/>
      <c r="ALW510" s="17"/>
      <c r="ALX510" s="17"/>
    </row>
    <row r="511" spans="1:1012" s="14" customFormat="1" ht="36.75" customHeight="1" x14ac:dyDescent="0.25">
      <c r="A511" s="48" t="s">
        <v>282</v>
      </c>
      <c r="B511" s="46" t="s">
        <v>228</v>
      </c>
      <c r="C511" s="46" t="s">
        <v>390</v>
      </c>
      <c r="D511" s="49">
        <v>0.97109999999999996</v>
      </c>
      <c r="E511" s="20">
        <v>0.96989999999999998</v>
      </c>
      <c r="ALR511" s="15"/>
      <c r="ALS511" s="15"/>
      <c r="ALT511" s="15"/>
      <c r="ALU511" s="15"/>
      <c r="ALV511" s="15"/>
      <c r="ALW511" s="15"/>
      <c r="ALX511" s="15"/>
    </row>
    <row r="512" spans="1:1012" s="14" customFormat="1" ht="36.75" customHeight="1" x14ac:dyDescent="0.25">
      <c r="A512" s="48" t="s">
        <v>282</v>
      </c>
      <c r="B512" s="46">
        <v>47</v>
      </c>
      <c r="C512" s="46" t="s">
        <v>390</v>
      </c>
      <c r="D512" s="49">
        <v>0.97109999999999996</v>
      </c>
      <c r="E512" s="20">
        <v>0.96989999999999998</v>
      </c>
      <c r="ALR512" s="15"/>
      <c r="ALS512" s="15"/>
      <c r="ALT512" s="15"/>
      <c r="ALU512" s="15"/>
      <c r="ALV512" s="15"/>
      <c r="ALW512" s="15"/>
      <c r="ALX512" s="15"/>
    </row>
    <row r="513" spans="1:1012" s="16" customFormat="1" ht="36.75" customHeight="1" x14ac:dyDescent="0.25">
      <c r="A513" s="52" t="s">
        <v>426</v>
      </c>
      <c r="B513" s="42">
        <v>60</v>
      </c>
      <c r="C513" s="42" t="s">
        <v>390</v>
      </c>
      <c r="D513" s="49">
        <v>0.97109999999999996</v>
      </c>
      <c r="E513" s="20">
        <v>0.96989999999999998</v>
      </c>
      <c r="ALR513" s="17"/>
      <c r="ALS513" s="17"/>
      <c r="ALT513" s="17"/>
      <c r="ALU513" s="17"/>
      <c r="ALV513" s="17"/>
      <c r="ALW513" s="17"/>
      <c r="ALX513" s="17"/>
    </row>
    <row r="514" spans="1:1012" s="16" customFormat="1" ht="36.75" customHeight="1" x14ac:dyDescent="0.25">
      <c r="A514" s="52" t="s">
        <v>426</v>
      </c>
      <c r="B514" s="42">
        <v>62</v>
      </c>
      <c r="C514" s="42" t="s">
        <v>390</v>
      </c>
      <c r="D514" s="49">
        <v>0.97109999999999996</v>
      </c>
      <c r="E514" s="20">
        <v>0.96989999999999998</v>
      </c>
      <c r="ALR514" s="17"/>
      <c r="ALS514" s="17"/>
      <c r="ALT514" s="17"/>
      <c r="ALU514" s="17"/>
      <c r="ALV514" s="17"/>
      <c r="ALW514" s="17"/>
      <c r="ALX514" s="17"/>
    </row>
    <row r="515" spans="1:1012" s="16" customFormat="1" ht="36.75" customHeight="1" x14ac:dyDescent="0.25">
      <c r="A515" s="52" t="s">
        <v>426</v>
      </c>
      <c r="B515" s="42">
        <v>64</v>
      </c>
      <c r="C515" s="42" t="s">
        <v>390</v>
      </c>
      <c r="D515" s="49">
        <v>0.96940000000000004</v>
      </c>
      <c r="E515" s="20">
        <v>0.96989999999999998</v>
      </c>
      <c r="ALR515" s="17"/>
      <c r="ALS515" s="17"/>
      <c r="ALT515" s="17"/>
      <c r="ALU515" s="17"/>
      <c r="ALV515" s="17"/>
      <c r="ALW515" s="17"/>
      <c r="ALX515" s="17"/>
    </row>
    <row r="516" spans="1:1012" s="16" customFormat="1" ht="36.75" customHeight="1" x14ac:dyDescent="0.25">
      <c r="A516" s="52" t="s">
        <v>426</v>
      </c>
      <c r="B516" s="42" t="s">
        <v>427</v>
      </c>
      <c r="C516" s="42" t="s">
        <v>390</v>
      </c>
      <c r="D516" s="49">
        <v>0.97109999999999996</v>
      </c>
      <c r="E516" s="20">
        <v>0.96989999999999998</v>
      </c>
      <c r="ALR516" s="17"/>
      <c r="ALS516" s="17"/>
      <c r="ALT516" s="17"/>
      <c r="ALU516" s="17"/>
      <c r="ALV516" s="17"/>
      <c r="ALW516" s="17"/>
      <c r="ALX516" s="17"/>
    </row>
    <row r="517" spans="1:1012" s="16" customFormat="1" ht="36.75" customHeight="1" x14ac:dyDescent="0.25">
      <c r="A517" s="52" t="s">
        <v>282</v>
      </c>
      <c r="B517" s="42" t="s">
        <v>428</v>
      </c>
      <c r="C517" s="42" t="s">
        <v>390</v>
      </c>
      <c r="D517" s="49">
        <v>0.97109999999999996</v>
      </c>
      <c r="E517" s="20">
        <v>0.96989999999999998</v>
      </c>
      <c r="ALR517" s="17"/>
      <c r="ALS517" s="17"/>
      <c r="ALT517" s="17"/>
      <c r="ALU517" s="17"/>
      <c r="ALV517" s="17"/>
      <c r="ALW517" s="17"/>
      <c r="ALX517" s="17"/>
    </row>
    <row r="518" spans="1:1012" s="14" customFormat="1" ht="36.75" customHeight="1" x14ac:dyDescent="0.25">
      <c r="A518" s="48" t="s">
        <v>282</v>
      </c>
      <c r="B518" s="46" t="s">
        <v>429</v>
      </c>
      <c r="C518" s="46" t="s">
        <v>390</v>
      </c>
      <c r="D518" s="20">
        <v>0.96260000000000001</v>
      </c>
      <c r="E518" s="20">
        <v>0.96989999999999998</v>
      </c>
      <c r="ALR518" s="15"/>
      <c r="ALS518" s="15"/>
      <c r="ALT518" s="15"/>
      <c r="ALU518" s="15"/>
      <c r="ALV518" s="15"/>
      <c r="ALW518" s="15"/>
      <c r="ALX518" s="15"/>
    </row>
    <row r="519" spans="1:1012" s="16" customFormat="1" ht="36.75" customHeight="1" x14ac:dyDescent="0.25">
      <c r="A519" s="52" t="s">
        <v>426</v>
      </c>
      <c r="B519" s="42">
        <v>38</v>
      </c>
      <c r="C519" s="42" t="s">
        <v>390</v>
      </c>
      <c r="D519" s="49">
        <v>0.96260000000000001</v>
      </c>
      <c r="E519" s="20">
        <v>0.96989999999999998</v>
      </c>
      <c r="ALR519" s="17"/>
      <c r="ALS519" s="17"/>
      <c r="ALT519" s="17"/>
      <c r="ALU519" s="17"/>
      <c r="ALV519" s="17"/>
      <c r="ALW519" s="17"/>
      <c r="ALX519" s="17"/>
    </row>
    <row r="520" spans="1:1012" s="16" customFormat="1" ht="36.75" customHeight="1" x14ac:dyDescent="0.25">
      <c r="A520" s="52" t="s">
        <v>282</v>
      </c>
      <c r="B520" s="42" t="s">
        <v>430</v>
      </c>
      <c r="C520" s="42" t="s">
        <v>390</v>
      </c>
      <c r="D520" s="49">
        <v>0.97109999999999996</v>
      </c>
      <c r="E520" s="20">
        <v>0.96989999999999998</v>
      </c>
      <c r="ALR520" s="17"/>
      <c r="ALS520" s="17"/>
      <c r="ALT520" s="17"/>
      <c r="ALU520" s="17"/>
      <c r="ALV520" s="17"/>
      <c r="ALW520" s="17"/>
      <c r="ALX520" s="17"/>
    </row>
    <row r="521" spans="1:1012" s="16" customFormat="1" ht="36.75" customHeight="1" x14ac:dyDescent="0.25">
      <c r="A521" s="52" t="s">
        <v>426</v>
      </c>
      <c r="B521" s="42">
        <v>36</v>
      </c>
      <c r="C521" s="42" t="s">
        <v>390</v>
      </c>
      <c r="D521" s="49">
        <v>0.97109999999999996</v>
      </c>
      <c r="E521" s="20">
        <v>0.96989999999999998</v>
      </c>
      <c r="ALR521" s="17"/>
      <c r="ALS521" s="17"/>
      <c r="ALT521" s="17"/>
      <c r="ALU521" s="17"/>
      <c r="ALV521" s="17"/>
      <c r="ALW521" s="17"/>
      <c r="ALX521" s="17"/>
    </row>
    <row r="522" spans="1:1012" s="16" customFormat="1" ht="36.75" customHeight="1" x14ac:dyDescent="0.25">
      <c r="A522" s="52" t="s">
        <v>426</v>
      </c>
      <c r="B522" s="42" t="s">
        <v>431</v>
      </c>
      <c r="C522" s="42" t="s">
        <v>390</v>
      </c>
      <c r="D522" s="49">
        <v>0.97109999999999996</v>
      </c>
      <c r="E522" s="20">
        <v>0.96989999999999998</v>
      </c>
      <c r="ALR522" s="17"/>
      <c r="ALS522" s="17"/>
      <c r="ALT522" s="17"/>
      <c r="ALU522" s="17"/>
      <c r="ALV522" s="17"/>
      <c r="ALW522" s="17"/>
      <c r="ALX522" s="17"/>
    </row>
    <row r="523" spans="1:1012" s="16" customFormat="1" ht="36.75" customHeight="1" x14ac:dyDescent="0.25">
      <c r="A523" s="52" t="s">
        <v>426</v>
      </c>
      <c r="B523" s="42">
        <v>40</v>
      </c>
      <c r="C523" s="42" t="s">
        <v>390</v>
      </c>
      <c r="D523" s="49">
        <v>0.97109999999999996</v>
      </c>
      <c r="E523" s="20">
        <v>0.96989999999999998</v>
      </c>
      <c r="ALR523" s="17"/>
      <c r="ALS523" s="17"/>
      <c r="ALT523" s="17"/>
      <c r="ALU523" s="17"/>
      <c r="ALV523" s="17"/>
      <c r="ALW523" s="17"/>
      <c r="ALX523" s="17"/>
    </row>
    <row r="524" spans="1:1012" s="16" customFormat="1" ht="36.75" customHeight="1" x14ac:dyDescent="0.25">
      <c r="A524" s="52" t="s">
        <v>426</v>
      </c>
      <c r="B524" s="42">
        <v>44</v>
      </c>
      <c r="C524" s="42" t="s">
        <v>390</v>
      </c>
      <c r="D524" s="49">
        <v>0.97109999999999996</v>
      </c>
      <c r="E524" s="20">
        <v>0.96989999999999998</v>
      </c>
      <c r="ALR524" s="17"/>
      <c r="ALS524" s="17"/>
      <c r="ALT524" s="17"/>
      <c r="ALU524" s="17"/>
      <c r="ALV524" s="17"/>
      <c r="ALW524" s="17"/>
      <c r="ALX524" s="17"/>
    </row>
    <row r="525" spans="1:1012" s="16" customFormat="1" ht="36.75" customHeight="1" x14ac:dyDescent="0.25">
      <c r="A525" s="52" t="s">
        <v>426</v>
      </c>
      <c r="B525" s="42">
        <v>46</v>
      </c>
      <c r="C525" s="42" t="s">
        <v>390</v>
      </c>
      <c r="D525" s="49">
        <v>0.97109999999999996</v>
      </c>
      <c r="E525" s="20">
        <v>0.96989999999999998</v>
      </c>
      <c r="ALR525" s="17"/>
      <c r="ALS525" s="17"/>
      <c r="ALT525" s="17"/>
      <c r="ALU525" s="17"/>
      <c r="ALV525" s="17"/>
      <c r="ALW525" s="17"/>
      <c r="ALX525" s="17"/>
    </row>
    <row r="526" spans="1:1012" s="16" customFormat="1" ht="36.75" customHeight="1" x14ac:dyDescent="0.25">
      <c r="A526" s="52" t="s">
        <v>282</v>
      </c>
      <c r="B526" s="42">
        <v>39</v>
      </c>
      <c r="C526" s="42" t="s">
        <v>390</v>
      </c>
      <c r="D526" s="49">
        <v>0.97109999999999996</v>
      </c>
      <c r="E526" s="20">
        <v>0.96989999999999998</v>
      </c>
      <c r="ALR526" s="17"/>
      <c r="ALS526" s="17"/>
      <c r="ALT526" s="17"/>
      <c r="ALU526" s="17"/>
      <c r="ALV526" s="17"/>
      <c r="ALW526" s="17"/>
      <c r="ALX526" s="17"/>
    </row>
    <row r="527" spans="1:1012" s="16" customFormat="1" ht="36.75" customHeight="1" x14ac:dyDescent="0.25">
      <c r="A527" s="52" t="s">
        <v>282</v>
      </c>
      <c r="B527" s="42" t="s">
        <v>432</v>
      </c>
      <c r="C527" s="42" t="s">
        <v>390</v>
      </c>
      <c r="D527" s="49">
        <v>0.97109999999999996</v>
      </c>
      <c r="E527" s="20">
        <v>0.96989999999999998</v>
      </c>
      <c r="ALR527" s="17"/>
      <c r="ALS527" s="17"/>
      <c r="ALT527" s="17"/>
      <c r="ALU527" s="17"/>
      <c r="ALV527" s="17"/>
      <c r="ALW527" s="17"/>
      <c r="ALX527" s="17"/>
    </row>
    <row r="528" spans="1:1012" s="16" customFormat="1" ht="36.75" customHeight="1" x14ac:dyDescent="0.25">
      <c r="A528" s="52" t="s">
        <v>282</v>
      </c>
      <c r="B528" s="42" t="s">
        <v>433</v>
      </c>
      <c r="C528" s="42" t="s">
        <v>390</v>
      </c>
      <c r="D528" s="49">
        <v>0.97109999999999996</v>
      </c>
      <c r="E528" s="20">
        <v>0.96989999999999998</v>
      </c>
      <c r="ALR528" s="17"/>
      <c r="ALS528" s="17"/>
      <c r="ALT528" s="17"/>
      <c r="ALU528" s="17"/>
      <c r="ALV528" s="17"/>
      <c r="ALW528" s="17"/>
      <c r="ALX528" s="17"/>
    </row>
    <row r="529" spans="1:1012" s="16" customFormat="1" ht="36.75" customHeight="1" x14ac:dyDescent="0.25">
      <c r="A529" s="52" t="s">
        <v>282</v>
      </c>
      <c r="B529" s="42">
        <v>43</v>
      </c>
      <c r="C529" s="42" t="s">
        <v>390</v>
      </c>
      <c r="D529" s="49">
        <v>0.97109999999999996</v>
      </c>
      <c r="E529" s="20">
        <v>0.96989999999999998</v>
      </c>
      <c r="ALR529" s="17"/>
      <c r="ALS529" s="17"/>
      <c r="ALT529" s="17"/>
      <c r="ALU529" s="17"/>
      <c r="ALV529" s="17"/>
      <c r="ALW529" s="17"/>
      <c r="ALX529" s="17"/>
    </row>
    <row r="530" spans="1:1012" s="16" customFormat="1" ht="36.75" customHeight="1" x14ac:dyDescent="0.25">
      <c r="A530" s="52" t="s">
        <v>282</v>
      </c>
      <c r="B530" s="42" t="s">
        <v>434</v>
      </c>
      <c r="C530" s="42" t="s">
        <v>390</v>
      </c>
      <c r="D530" s="49">
        <v>0.96260000000000001</v>
      </c>
      <c r="E530" s="20">
        <v>0.96989999999999998</v>
      </c>
      <c r="ALR530" s="17"/>
      <c r="ALS530" s="17"/>
      <c r="ALT530" s="17"/>
      <c r="ALU530" s="17"/>
      <c r="ALV530" s="17"/>
      <c r="ALW530" s="17"/>
      <c r="ALX530" s="17"/>
    </row>
    <row r="531" spans="1:1012" s="16" customFormat="1" ht="36.75" customHeight="1" x14ac:dyDescent="0.25">
      <c r="A531" s="52" t="s">
        <v>282</v>
      </c>
      <c r="B531" s="42">
        <v>45</v>
      </c>
      <c r="C531" s="42" t="s">
        <v>390</v>
      </c>
      <c r="D531" s="49">
        <v>0.97109999999999996</v>
      </c>
      <c r="E531" s="20">
        <v>0.96989999999999998</v>
      </c>
      <c r="ALR531" s="17"/>
      <c r="ALS531" s="17"/>
      <c r="ALT531" s="17"/>
      <c r="ALU531" s="17"/>
      <c r="ALV531" s="17"/>
      <c r="ALW531" s="17"/>
      <c r="ALX531" s="17"/>
    </row>
    <row r="532" spans="1:1012" s="16" customFormat="1" ht="36.75" customHeight="1" x14ac:dyDescent="0.25">
      <c r="A532" s="52" t="s">
        <v>282</v>
      </c>
      <c r="B532" s="42" t="s">
        <v>229</v>
      </c>
      <c r="C532" s="42" t="s">
        <v>390</v>
      </c>
      <c r="D532" s="49">
        <v>0.97109999999999996</v>
      </c>
      <c r="E532" s="20">
        <v>0.96989999999999998</v>
      </c>
      <c r="ALR532" s="17"/>
      <c r="ALS532" s="17"/>
      <c r="ALT532" s="17"/>
      <c r="ALU532" s="17"/>
      <c r="ALV532" s="17"/>
      <c r="ALW532" s="17"/>
      <c r="ALX532" s="17"/>
    </row>
    <row r="533" spans="1:1012" s="16" customFormat="1" ht="36.75" customHeight="1" x14ac:dyDescent="0.25">
      <c r="A533" s="52" t="s">
        <v>282</v>
      </c>
      <c r="B533" s="42" t="s">
        <v>435</v>
      </c>
      <c r="C533" s="42" t="s">
        <v>390</v>
      </c>
      <c r="D533" s="49">
        <v>0.97109999999999996</v>
      </c>
      <c r="E533" s="20">
        <v>0.96989999999999998</v>
      </c>
      <c r="ALR533" s="17"/>
      <c r="ALS533" s="17"/>
      <c r="ALT533" s="17"/>
      <c r="ALU533" s="17"/>
      <c r="ALV533" s="17"/>
      <c r="ALW533" s="17"/>
      <c r="ALX533" s="17"/>
    </row>
    <row r="534" spans="1:1012" s="16" customFormat="1" ht="36.75" customHeight="1" x14ac:dyDescent="0.25">
      <c r="A534" s="52" t="s">
        <v>206</v>
      </c>
      <c r="B534" s="42">
        <v>1</v>
      </c>
      <c r="C534" s="42" t="s">
        <v>390</v>
      </c>
      <c r="D534" s="49">
        <v>0.97109999999999996</v>
      </c>
      <c r="E534" s="20">
        <v>0.96989999999999998</v>
      </c>
      <c r="ALR534" s="17"/>
      <c r="ALS534" s="17"/>
      <c r="ALT534" s="17"/>
      <c r="ALU534" s="17"/>
      <c r="ALV534" s="17"/>
      <c r="ALW534" s="17"/>
      <c r="ALX534" s="17"/>
    </row>
    <row r="535" spans="1:1012" s="16" customFormat="1" ht="36.75" customHeight="1" x14ac:dyDescent="0.25">
      <c r="A535" s="52" t="s">
        <v>206</v>
      </c>
      <c r="B535" s="42" t="s">
        <v>212</v>
      </c>
      <c r="C535" s="42" t="s">
        <v>390</v>
      </c>
      <c r="D535" s="49">
        <v>0.97109999999999996</v>
      </c>
      <c r="E535" s="20">
        <v>0.96989999999999998</v>
      </c>
      <c r="ALR535" s="17"/>
      <c r="ALS535" s="17"/>
      <c r="ALT535" s="17"/>
      <c r="ALU535" s="17"/>
      <c r="ALV535" s="17"/>
      <c r="ALW535" s="17"/>
      <c r="ALX535" s="17"/>
    </row>
    <row r="536" spans="1:1012" s="16" customFormat="1" ht="36.75" customHeight="1" x14ac:dyDescent="0.25">
      <c r="A536" s="52" t="s">
        <v>206</v>
      </c>
      <c r="B536" s="42">
        <v>3</v>
      </c>
      <c r="C536" s="42" t="s">
        <v>390</v>
      </c>
      <c r="D536" s="49">
        <v>0.97109999999999996</v>
      </c>
      <c r="E536" s="20">
        <v>0.96989999999999998</v>
      </c>
      <c r="ALR536" s="17"/>
      <c r="ALS536" s="17"/>
      <c r="ALT536" s="17"/>
      <c r="ALU536" s="17"/>
      <c r="ALV536" s="17"/>
      <c r="ALW536" s="17"/>
      <c r="ALX536" s="17"/>
    </row>
    <row r="537" spans="1:1012" s="16" customFormat="1" ht="36.75" customHeight="1" x14ac:dyDescent="0.25">
      <c r="A537" s="52" t="s">
        <v>206</v>
      </c>
      <c r="B537" s="42">
        <v>4</v>
      </c>
      <c r="C537" s="42" t="s">
        <v>390</v>
      </c>
      <c r="D537" s="49">
        <v>0.97109999999999996</v>
      </c>
      <c r="E537" s="20">
        <v>0.96989999999999998</v>
      </c>
      <c r="ALR537" s="17"/>
      <c r="ALS537" s="17"/>
      <c r="ALT537" s="17"/>
      <c r="ALU537" s="17"/>
      <c r="ALV537" s="17"/>
      <c r="ALW537" s="17"/>
      <c r="ALX537" s="17"/>
    </row>
    <row r="538" spans="1:1012" s="16" customFormat="1" ht="36.75" customHeight="1" x14ac:dyDescent="0.25">
      <c r="A538" s="52" t="s">
        <v>206</v>
      </c>
      <c r="B538" s="42" t="s">
        <v>436</v>
      </c>
      <c r="C538" s="42" t="s">
        <v>390</v>
      </c>
      <c r="D538" s="49">
        <v>0.97109999999999996</v>
      </c>
      <c r="E538" s="20">
        <v>0.96989999999999998</v>
      </c>
      <c r="ALR538" s="17"/>
      <c r="ALS538" s="17"/>
      <c r="ALT538" s="17"/>
      <c r="ALU538" s="17"/>
      <c r="ALV538" s="17"/>
      <c r="ALW538" s="17"/>
      <c r="ALX538" s="17"/>
    </row>
    <row r="539" spans="1:1012" s="16" customFormat="1" ht="36.75" customHeight="1" x14ac:dyDescent="0.25">
      <c r="A539" s="52" t="s">
        <v>206</v>
      </c>
      <c r="B539" s="42">
        <v>5</v>
      </c>
      <c r="C539" s="42" t="s">
        <v>390</v>
      </c>
      <c r="D539" s="49">
        <v>0.97109999999999996</v>
      </c>
      <c r="E539" s="20">
        <v>0.96989999999999998</v>
      </c>
      <c r="ALR539" s="17"/>
      <c r="ALS539" s="17"/>
      <c r="ALT539" s="17"/>
      <c r="ALU539" s="17"/>
      <c r="ALV539" s="17"/>
      <c r="ALW539" s="17"/>
      <c r="ALX539" s="17"/>
    </row>
    <row r="540" spans="1:1012" s="16" customFormat="1" ht="36.75" customHeight="1" x14ac:dyDescent="0.25">
      <c r="A540" s="52" t="s">
        <v>206</v>
      </c>
      <c r="B540" s="42">
        <v>6</v>
      </c>
      <c r="C540" s="42" t="s">
        <v>390</v>
      </c>
      <c r="D540" s="49">
        <v>0.97109999999999996</v>
      </c>
      <c r="E540" s="20">
        <v>0.96989999999999998</v>
      </c>
      <c r="ALR540" s="17"/>
      <c r="ALS540" s="17"/>
      <c r="ALT540" s="17"/>
      <c r="ALU540" s="17"/>
      <c r="ALV540" s="17"/>
      <c r="ALW540" s="17"/>
      <c r="ALX540" s="17"/>
    </row>
    <row r="541" spans="1:1012" s="16" customFormat="1" ht="36.75" customHeight="1" x14ac:dyDescent="0.25">
      <c r="A541" s="52" t="s">
        <v>206</v>
      </c>
      <c r="B541" s="42">
        <v>7</v>
      </c>
      <c r="C541" s="42" t="s">
        <v>390</v>
      </c>
      <c r="D541" s="49">
        <v>0.97109999999999996</v>
      </c>
      <c r="E541" s="20">
        <v>0.96989999999999998</v>
      </c>
      <c r="ALR541" s="17"/>
      <c r="ALS541" s="17"/>
      <c r="ALT541" s="17"/>
      <c r="ALU541" s="17"/>
      <c r="ALV541" s="17"/>
      <c r="ALW541" s="17"/>
      <c r="ALX541" s="17"/>
    </row>
    <row r="542" spans="1:1012" s="16" customFormat="1" ht="36.75" customHeight="1" x14ac:dyDescent="0.25">
      <c r="A542" s="52" t="s">
        <v>206</v>
      </c>
      <c r="B542" s="42" t="s">
        <v>437</v>
      </c>
      <c r="C542" s="42" t="s">
        <v>390</v>
      </c>
      <c r="D542" s="49">
        <v>0.97109999999999996</v>
      </c>
      <c r="E542" s="20">
        <v>0.96989999999999998</v>
      </c>
      <c r="ALR542" s="17"/>
      <c r="ALS542" s="17"/>
      <c r="ALT542" s="17"/>
      <c r="ALU542" s="17"/>
      <c r="ALV542" s="17"/>
      <c r="ALW542" s="17"/>
      <c r="ALX542" s="17"/>
    </row>
    <row r="543" spans="1:1012" s="16" customFormat="1" ht="36.75" customHeight="1" x14ac:dyDescent="0.25">
      <c r="A543" s="52" t="s">
        <v>206</v>
      </c>
      <c r="B543" s="42">
        <v>9</v>
      </c>
      <c r="C543" s="42" t="s">
        <v>390</v>
      </c>
      <c r="D543" s="49">
        <v>0.97109999999999996</v>
      </c>
      <c r="E543" s="20">
        <v>0.96989999999999998</v>
      </c>
      <c r="ALR543" s="17"/>
      <c r="ALS543" s="17"/>
      <c r="ALT543" s="17"/>
      <c r="ALU543" s="17"/>
      <c r="ALV543" s="17"/>
      <c r="ALW543" s="17"/>
      <c r="ALX543" s="17"/>
    </row>
    <row r="544" spans="1:1012" s="16" customFormat="1" ht="36.75" customHeight="1" x14ac:dyDescent="0.25">
      <c r="A544" s="62" t="s">
        <v>438</v>
      </c>
      <c r="B544" s="42" t="s">
        <v>439</v>
      </c>
      <c r="C544" s="42" t="s">
        <v>390</v>
      </c>
      <c r="D544" s="49">
        <v>0.97109999999999996</v>
      </c>
      <c r="E544" s="20">
        <v>0.96989999999999998</v>
      </c>
      <c r="ALR544" s="17"/>
      <c r="ALS544" s="17"/>
      <c r="ALT544" s="17"/>
      <c r="ALU544" s="17"/>
      <c r="ALV544" s="17"/>
      <c r="ALW544" s="17"/>
      <c r="ALX544" s="17"/>
    </row>
    <row r="545" spans="1:1012" s="16" customFormat="1" ht="36.75" customHeight="1" x14ac:dyDescent="0.25">
      <c r="A545" s="62" t="s">
        <v>438</v>
      </c>
      <c r="B545" s="42" t="s">
        <v>440</v>
      </c>
      <c r="C545" s="42" t="s">
        <v>390</v>
      </c>
      <c r="D545" s="49">
        <v>0.97109999999999996</v>
      </c>
      <c r="E545" s="20">
        <v>0.96989999999999998</v>
      </c>
      <c r="ALR545" s="17"/>
      <c r="ALS545" s="17"/>
      <c r="ALT545" s="17"/>
      <c r="ALU545" s="17"/>
      <c r="ALV545" s="17"/>
      <c r="ALW545" s="17"/>
      <c r="ALX545" s="17"/>
    </row>
    <row r="546" spans="1:1012" s="16" customFormat="1" ht="36.75" customHeight="1" x14ac:dyDescent="0.25">
      <c r="A546" s="52" t="s">
        <v>217</v>
      </c>
      <c r="B546" s="42" t="s">
        <v>441</v>
      </c>
      <c r="C546" s="42" t="s">
        <v>390</v>
      </c>
      <c r="D546" s="49">
        <v>0.97109999999999996</v>
      </c>
      <c r="E546" s="20">
        <v>0.96989999999999998</v>
      </c>
      <c r="ALR546" s="17"/>
      <c r="ALS546" s="17"/>
      <c r="ALT546" s="17"/>
      <c r="ALU546" s="17"/>
      <c r="ALV546" s="17"/>
      <c r="ALW546" s="17"/>
      <c r="ALX546" s="17"/>
    </row>
    <row r="547" spans="1:1012" s="16" customFormat="1" ht="36.75" customHeight="1" x14ac:dyDescent="0.25">
      <c r="A547" s="52" t="s">
        <v>217</v>
      </c>
      <c r="B547" s="42">
        <v>26</v>
      </c>
      <c r="C547" s="42" t="s">
        <v>390</v>
      </c>
      <c r="D547" s="49">
        <v>0.97109999999999996</v>
      </c>
      <c r="E547" s="20">
        <v>0.96989999999999998</v>
      </c>
      <c r="ALR547" s="17"/>
      <c r="ALS547" s="17"/>
      <c r="ALT547" s="17"/>
      <c r="ALU547" s="17"/>
      <c r="ALV547" s="17"/>
      <c r="ALW547" s="17"/>
      <c r="ALX547" s="17"/>
    </row>
    <row r="548" spans="1:1012" s="16" customFormat="1" ht="36.75" customHeight="1" x14ac:dyDescent="0.25">
      <c r="A548" s="52" t="s">
        <v>200</v>
      </c>
      <c r="B548" s="42" t="s">
        <v>224</v>
      </c>
      <c r="C548" s="42" t="s">
        <v>390</v>
      </c>
      <c r="D548" s="49">
        <v>0.97109999999999996</v>
      </c>
      <c r="E548" s="20">
        <v>0.96989999999999998</v>
      </c>
      <c r="ALR548" s="17"/>
      <c r="ALS548" s="17"/>
      <c r="ALT548" s="17"/>
      <c r="ALU548" s="17"/>
      <c r="ALV548" s="17"/>
      <c r="ALW548" s="17"/>
      <c r="ALX548" s="17"/>
    </row>
    <row r="549" spans="1:1012" s="16" customFormat="1" ht="36.75" customHeight="1" x14ac:dyDescent="0.25">
      <c r="A549" s="53" t="s">
        <v>343</v>
      </c>
      <c r="B549" s="42" t="s">
        <v>372</v>
      </c>
      <c r="C549" s="42" t="s">
        <v>390</v>
      </c>
      <c r="D549" s="49">
        <v>0.97109999999999996</v>
      </c>
      <c r="E549" s="20">
        <v>0.96989999999999998</v>
      </c>
      <c r="ALR549" s="17"/>
      <c r="ALS549" s="17"/>
      <c r="ALT549" s="17"/>
      <c r="ALU549" s="17"/>
      <c r="ALV549" s="17"/>
      <c r="ALW549" s="17"/>
      <c r="ALX549" s="17"/>
    </row>
    <row r="550" spans="1:1012" s="16" customFormat="1" ht="36.75" customHeight="1" x14ac:dyDescent="0.25">
      <c r="A550" s="52" t="s">
        <v>200</v>
      </c>
      <c r="B550" s="42" t="s">
        <v>212</v>
      </c>
      <c r="C550" s="42" t="s">
        <v>390</v>
      </c>
      <c r="D550" s="49">
        <v>0.97109999999999996</v>
      </c>
      <c r="E550" s="20">
        <v>0.96989999999999998</v>
      </c>
      <c r="ALR550" s="17"/>
      <c r="ALS550" s="17"/>
      <c r="ALT550" s="17"/>
      <c r="ALU550" s="17"/>
      <c r="ALV550" s="17"/>
      <c r="ALW550" s="17"/>
      <c r="ALX550" s="17"/>
    </row>
    <row r="551" spans="1:1012" s="16" customFormat="1" ht="36.75" customHeight="1" x14ac:dyDescent="0.25">
      <c r="A551" s="52" t="s">
        <v>200</v>
      </c>
      <c r="B551" s="42" t="s">
        <v>442</v>
      </c>
      <c r="C551" s="42" t="s">
        <v>390</v>
      </c>
      <c r="D551" s="49">
        <v>0.97789999999999999</v>
      </c>
      <c r="E551" s="20">
        <v>0.96989999999999998</v>
      </c>
      <c r="ALR551" s="17"/>
      <c r="ALS551" s="17"/>
      <c r="ALT551" s="17"/>
      <c r="ALU551" s="17"/>
      <c r="ALV551" s="17"/>
      <c r="ALW551" s="17"/>
      <c r="ALX551" s="17"/>
    </row>
    <row r="552" spans="1:1012" s="16" customFormat="1" ht="36.75" customHeight="1" x14ac:dyDescent="0.25">
      <c r="A552" s="52" t="s">
        <v>200</v>
      </c>
      <c r="B552" s="42" t="s">
        <v>443</v>
      </c>
      <c r="C552" s="42" t="s">
        <v>390</v>
      </c>
      <c r="D552" s="49">
        <v>0.97109999999999996</v>
      </c>
      <c r="E552" s="20">
        <v>0.96989999999999998</v>
      </c>
      <c r="ALR552" s="17"/>
      <c r="ALS552" s="17"/>
      <c r="ALT552" s="17"/>
      <c r="ALU552" s="17"/>
      <c r="ALV552" s="17"/>
      <c r="ALW552" s="17"/>
      <c r="ALX552" s="17"/>
    </row>
    <row r="553" spans="1:1012" s="16" customFormat="1" ht="36.75" customHeight="1" x14ac:dyDescent="0.25">
      <c r="A553" s="52" t="s">
        <v>236</v>
      </c>
      <c r="B553" s="42">
        <v>43</v>
      </c>
      <c r="C553" s="42" t="s">
        <v>390</v>
      </c>
      <c r="D553" s="49">
        <v>0.97109999999999996</v>
      </c>
      <c r="E553" s="20">
        <v>0.96989999999999998</v>
      </c>
      <c r="ALR553" s="17"/>
      <c r="ALS553" s="17"/>
      <c r="ALT553" s="17"/>
      <c r="ALU553" s="17"/>
      <c r="ALV553" s="17"/>
      <c r="ALW553" s="17"/>
      <c r="ALX553" s="17"/>
    </row>
    <row r="554" spans="1:1012" s="16" customFormat="1" ht="36.75" customHeight="1" x14ac:dyDescent="0.25">
      <c r="A554" s="52" t="s">
        <v>236</v>
      </c>
      <c r="B554" s="42">
        <v>45</v>
      </c>
      <c r="C554" s="42" t="s">
        <v>390</v>
      </c>
      <c r="D554" s="49">
        <v>0.97109999999999996</v>
      </c>
      <c r="E554" s="20">
        <v>0.96989999999999998</v>
      </c>
      <c r="ALR554" s="17"/>
      <c r="ALS554" s="17"/>
      <c r="ALT554" s="17"/>
      <c r="ALU554" s="17"/>
      <c r="ALV554" s="17"/>
      <c r="ALW554" s="17"/>
      <c r="ALX554" s="17"/>
    </row>
    <row r="555" spans="1:1012" s="16" customFormat="1" ht="36.75" customHeight="1" x14ac:dyDescent="0.25">
      <c r="A555" s="52" t="s">
        <v>236</v>
      </c>
      <c r="B555" s="42">
        <v>47</v>
      </c>
      <c r="C555" s="42" t="s">
        <v>390</v>
      </c>
      <c r="D555" s="49">
        <v>0.97109999999999996</v>
      </c>
      <c r="E555" s="20">
        <v>0.96989999999999998</v>
      </c>
      <c r="ALR555" s="17"/>
      <c r="ALS555" s="17"/>
      <c r="ALT555" s="17"/>
      <c r="ALU555" s="17"/>
      <c r="ALV555" s="17"/>
      <c r="ALW555" s="17"/>
      <c r="ALX555" s="17"/>
    </row>
    <row r="556" spans="1:1012" s="16" customFormat="1" ht="36.75" customHeight="1" x14ac:dyDescent="0.25">
      <c r="A556" s="52" t="s">
        <v>371</v>
      </c>
      <c r="B556" s="63" t="s">
        <v>444</v>
      </c>
      <c r="C556" s="42" t="s">
        <v>390</v>
      </c>
      <c r="D556" s="49">
        <v>0.97109999999999996</v>
      </c>
      <c r="E556" s="20">
        <v>0.96989999999999998</v>
      </c>
      <c r="ALR556" s="17"/>
      <c r="ALS556" s="17"/>
      <c r="ALT556" s="17"/>
      <c r="ALU556" s="17"/>
      <c r="ALV556" s="17"/>
      <c r="ALW556" s="17"/>
      <c r="ALX556" s="17"/>
    </row>
    <row r="557" spans="1:1012" s="14" customFormat="1" ht="36.75" customHeight="1" x14ac:dyDescent="0.25">
      <c r="A557" s="48" t="s">
        <v>371</v>
      </c>
      <c r="B557" s="51" t="s">
        <v>445</v>
      </c>
      <c r="C557" s="46" t="s">
        <v>390</v>
      </c>
      <c r="D557" s="49">
        <v>0.97109999999999996</v>
      </c>
      <c r="E557" s="20">
        <v>0.96989999999999998</v>
      </c>
      <c r="ALR557" s="15"/>
      <c r="ALS557" s="15"/>
      <c r="ALT557" s="15"/>
      <c r="ALU557" s="15"/>
      <c r="ALV557" s="15"/>
      <c r="ALW557" s="15"/>
      <c r="ALX557" s="15"/>
    </row>
    <row r="558" spans="1:1012" s="14" customFormat="1" ht="36.75" customHeight="1" x14ac:dyDescent="0.25">
      <c r="A558" s="52" t="s">
        <v>371</v>
      </c>
      <c r="B558" s="42">
        <v>13</v>
      </c>
      <c r="C558" s="42" t="s">
        <v>390</v>
      </c>
      <c r="D558" s="49">
        <v>0.97109999999999996</v>
      </c>
      <c r="E558" s="20">
        <v>0.96989999999999998</v>
      </c>
      <c r="ALR558" s="15"/>
      <c r="ALS558" s="15"/>
      <c r="ALT558" s="15"/>
      <c r="ALU558" s="15"/>
      <c r="ALV558" s="15"/>
      <c r="ALW558" s="15"/>
      <c r="ALX558" s="15"/>
    </row>
    <row r="559" spans="1:1012" s="16" customFormat="1" ht="36.75" customHeight="1" x14ac:dyDescent="0.25">
      <c r="A559" s="52" t="s">
        <v>446</v>
      </c>
      <c r="B559" s="42">
        <v>16</v>
      </c>
      <c r="C559" s="42" t="s">
        <v>390</v>
      </c>
      <c r="D559" s="49">
        <v>0.97109999999999996</v>
      </c>
      <c r="E559" s="20">
        <v>0.96989999999999998</v>
      </c>
      <c r="ALR559" s="17"/>
      <c r="ALS559" s="17"/>
      <c r="ALT559" s="17"/>
      <c r="ALU559" s="17"/>
      <c r="ALV559" s="17"/>
      <c r="ALW559" s="17"/>
      <c r="ALX559" s="17"/>
    </row>
    <row r="560" spans="1:1012" s="16" customFormat="1" ht="36.75" customHeight="1" x14ac:dyDescent="0.25">
      <c r="A560" s="52" t="s">
        <v>446</v>
      </c>
      <c r="B560" s="42">
        <v>18</v>
      </c>
      <c r="C560" s="42" t="s">
        <v>390</v>
      </c>
      <c r="D560" s="49">
        <v>0.97109999999999996</v>
      </c>
      <c r="E560" s="20">
        <v>0.96989999999999998</v>
      </c>
      <c r="ALR560" s="17"/>
      <c r="ALS560" s="17"/>
      <c r="ALT560" s="17"/>
      <c r="ALU560" s="17"/>
      <c r="ALV560" s="17"/>
      <c r="ALW560" s="17"/>
      <c r="ALX560" s="17"/>
    </row>
    <row r="561" spans="1:1012" s="16" customFormat="1" ht="36.75" customHeight="1" x14ac:dyDescent="0.25">
      <c r="A561" s="52" t="s">
        <v>446</v>
      </c>
      <c r="B561" s="42">
        <v>25</v>
      </c>
      <c r="C561" s="42" t="s">
        <v>390</v>
      </c>
      <c r="D561" s="49">
        <v>0.97109999999999996</v>
      </c>
      <c r="E561" s="20">
        <v>0.96989999999999998</v>
      </c>
      <c r="ALR561" s="17"/>
      <c r="ALS561" s="17"/>
      <c r="ALT561" s="17"/>
      <c r="ALU561" s="17"/>
      <c r="ALV561" s="17"/>
      <c r="ALW561" s="17"/>
      <c r="ALX561" s="17"/>
    </row>
    <row r="562" spans="1:1012" s="16" customFormat="1" ht="36.75" customHeight="1" x14ac:dyDescent="0.25">
      <c r="A562" s="41" t="s">
        <v>237</v>
      </c>
      <c r="B562" s="42">
        <v>9</v>
      </c>
      <c r="C562" s="42" t="s">
        <v>390</v>
      </c>
      <c r="D562" s="49">
        <v>0.97109999999999996</v>
      </c>
      <c r="E562" s="20">
        <v>0.96989999999999998</v>
      </c>
      <c r="ALR562" s="17"/>
      <c r="ALS562" s="17"/>
      <c r="ALT562" s="17"/>
      <c r="ALU562" s="17"/>
      <c r="ALV562" s="17"/>
      <c r="ALW562" s="17"/>
      <c r="ALX562" s="17"/>
    </row>
    <row r="563" spans="1:1012" s="16" customFormat="1" ht="36.75" customHeight="1" x14ac:dyDescent="0.25">
      <c r="A563" s="52" t="s">
        <v>447</v>
      </c>
      <c r="B563" s="42" t="s">
        <v>448</v>
      </c>
      <c r="C563" s="42" t="s">
        <v>390</v>
      </c>
      <c r="D563" s="49">
        <v>0.97109999999999996</v>
      </c>
      <c r="E563" s="20">
        <v>0.96989999999999998</v>
      </c>
      <c r="ALR563" s="17"/>
      <c r="ALS563" s="17"/>
      <c r="ALT563" s="17"/>
      <c r="ALU563" s="17"/>
      <c r="ALV563" s="17"/>
      <c r="ALW563" s="17"/>
      <c r="ALX563" s="17"/>
    </row>
    <row r="564" spans="1:1012" s="16" customFormat="1" ht="36.75" customHeight="1" x14ac:dyDescent="0.25">
      <c r="A564" s="52" t="s">
        <v>449</v>
      </c>
      <c r="B564" s="42">
        <v>22</v>
      </c>
      <c r="C564" s="42" t="s">
        <v>390</v>
      </c>
      <c r="D564" s="49">
        <v>0.97109999999999996</v>
      </c>
      <c r="E564" s="20">
        <v>0.96989999999999998</v>
      </c>
      <c r="ALR564" s="17"/>
      <c r="ALS564" s="17"/>
      <c r="ALT564" s="17"/>
      <c r="ALU564" s="17"/>
      <c r="ALV564" s="17"/>
      <c r="ALW564" s="17"/>
      <c r="ALX564" s="17"/>
    </row>
    <row r="565" spans="1:1012" s="16" customFormat="1" ht="36.75" customHeight="1" x14ac:dyDescent="0.25">
      <c r="A565" s="52" t="s">
        <v>449</v>
      </c>
      <c r="B565" s="42" t="s">
        <v>419</v>
      </c>
      <c r="C565" s="42" t="s">
        <v>390</v>
      </c>
      <c r="D565" s="49">
        <v>0.97109999999999996</v>
      </c>
      <c r="E565" s="20">
        <v>0.96989999999999998</v>
      </c>
      <c r="ALR565" s="17"/>
      <c r="ALS565" s="17"/>
      <c r="ALT565" s="17"/>
      <c r="ALU565" s="17"/>
      <c r="ALV565" s="17"/>
      <c r="ALW565" s="17"/>
      <c r="ALX565" s="17"/>
    </row>
    <row r="566" spans="1:1012" s="16" customFormat="1" ht="36.75" customHeight="1" x14ac:dyDescent="0.25">
      <c r="A566" s="41" t="s">
        <v>207</v>
      </c>
      <c r="B566" s="42">
        <v>27</v>
      </c>
      <c r="C566" s="42" t="s">
        <v>390</v>
      </c>
      <c r="D566" s="49">
        <v>0.97109999999999996</v>
      </c>
      <c r="E566" s="20">
        <v>0.96989999999999998</v>
      </c>
      <c r="ALR566" s="17"/>
      <c r="ALS566" s="17"/>
      <c r="ALT566" s="17"/>
      <c r="ALU566" s="17"/>
      <c r="ALV566" s="17"/>
      <c r="ALW566" s="17"/>
      <c r="ALX566" s="17"/>
    </row>
    <row r="567" spans="1:1012" s="16" customFormat="1" ht="36.75" customHeight="1" x14ac:dyDescent="0.25">
      <c r="A567" s="41" t="s">
        <v>207</v>
      </c>
      <c r="B567" s="42">
        <v>28</v>
      </c>
      <c r="C567" s="42" t="s">
        <v>390</v>
      </c>
      <c r="D567" s="49">
        <v>0.97109999999999996</v>
      </c>
      <c r="E567" s="20">
        <v>0.96989999999999998</v>
      </c>
      <c r="ALR567" s="17"/>
      <c r="ALS567" s="17"/>
      <c r="ALT567" s="17"/>
      <c r="ALU567" s="17"/>
      <c r="ALV567" s="17"/>
      <c r="ALW567" s="17"/>
      <c r="ALX567" s="17"/>
    </row>
    <row r="568" spans="1:1012" s="16" customFormat="1" ht="36.75" customHeight="1" x14ac:dyDescent="0.25">
      <c r="A568" s="41" t="s">
        <v>207</v>
      </c>
      <c r="B568" s="42">
        <v>29</v>
      </c>
      <c r="C568" s="42" t="s">
        <v>390</v>
      </c>
      <c r="D568" s="49">
        <v>0.97109999999999996</v>
      </c>
      <c r="E568" s="20">
        <v>0.96989999999999998</v>
      </c>
      <c r="ALR568" s="17"/>
      <c r="ALS568" s="17"/>
      <c r="ALT568" s="17"/>
      <c r="ALU568" s="17"/>
      <c r="ALV568" s="17"/>
      <c r="ALW568" s="17"/>
      <c r="ALX568" s="17"/>
    </row>
    <row r="569" spans="1:1012" s="16" customFormat="1" ht="36.75" customHeight="1" x14ac:dyDescent="0.25">
      <c r="A569" s="41" t="s">
        <v>207</v>
      </c>
      <c r="B569" s="42">
        <v>46</v>
      </c>
      <c r="C569" s="42" t="s">
        <v>390</v>
      </c>
      <c r="D569" s="49">
        <v>0.97109999999999996</v>
      </c>
      <c r="E569" s="20">
        <v>0.96989999999999998</v>
      </c>
      <c r="ALR569" s="17"/>
      <c r="ALS569" s="17"/>
      <c r="ALT569" s="17"/>
      <c r="ALU569" s="17"/>
      <c r="ALV569" s="17"/>
      <c r="ALW569" s="17"/>
      <c r="ALX569" s="17"/>
    </row>
    <row r="570" spans="1:1012" s="16" customFormat="1" ht="36.75" customHeight="1" x14ac:dyDescent="0.25">
      <c r="A570" s="41" t="s">
        <v>207</v>
      </c>
      <c r="B570" s="42" t="s">
        <v>450</v>
      </c>
      <c r="C570" s="42" t="s">
        <v>390</v>
      </c>
      <c r="D570" s="49">
        <v>0.97109999999999996</v>
      </c>
      <c r="E570" s="20">
        <v>0.96989999999999998</v>
      </c>
      <c r="ALR570" s="17"/>
      <c r="ALS570" s="17"/>
      <c r="ALT570" s="17"/>
      <c r="ALU570" s="17"/>
      <c r="ALV570" s="17"/>
      <c r="ALW570" s="17"/>
      <c r="ALX570" s="17"/>
    </row>
    <row r="571" spans="1:1012" s="16" customFormat="1" ht="36.75" customHeight="1" x14ac:dyDescent="0.25">
      <c r="A571" s="52" t="s">
        <v>236</v>
      </c>
      <c r="B571" s="42">
        <v>58</v>
      </c>
      <c r="C571" s="42" t="s">
        <v>390</v>
      </c>
      <c r="D571" s="49">
        <v>0.97109999999999996</v>
      </c>
      <c r="E571" s="20">
        <v>0.96989999999999998</v>
      </c>
      <c r="ALR571" s="17"/>
      <c r="ALS571" s="17"/>
      <c r="ALT571" s="17"/>
      <c r="ALU571" s="17"/>
      <c r="ALV571" s="17"/>
      <c r="ALW571" s="17"/>
      <c r="ALX571" s="17"/>
    </row>
    <row r="572" spans="1:1012" s="16" customFormat="1" ht="36.75" customHeight="1" x14ac:dyDescent="0.25">
      <c r="A572" s="52" t="s">
        <v>236</v>
      </c>
      <c r="B572" s="42">
        <v>62</v>
      </c>
      <c r="C572" s="42" t="s">
        <v>390</v>
      </c>
      <c r="D572" s="49">
        <v>0.97109999999999996</v>
      </c>
      <c r="E572" s="20">
        <v>0.96989999999999998</v>
      </c>
      <c r="ALR572" s="17"/>
      <c r="ALS572" s="17"/>
      <c r="ALT572" s="17"/>
      <c r="ALU572" s="17"/>
      <c r="ALV572" s="17"/>
      <c r="ALW572" s="17"/>
      <c r="ALX572" s="17"/>
    </row>
    <row r="573" spans="1:1012" s="16" customFormat="1" ht="36.75" customHeight="1" x14ac:dyDescent="0.25">
      <c r="A573" s="52" t="s">
        <v>282</v>
      </c>
      <c r="B573" s="42">
        <v>25</v>
      </c>
      <c r="C573" s="42" t="s">
        <v>390</v>
      </c>
      <c r="D573" s="49">
        <v>0.97109999999999996</v>
      </c>
      <c r="E573" s="20">
        <v>0.96989999999999998</v>
      </c>
      <c r="ALR573" s="17"/>
      <c r="ALS573" s="17"/>
      <c r="ALT573" s="17"/>
      <c r="ALU573" s="17"/>
      <c r="ALV573" s="17"/>
      <c r="ALW573" s="17"/>
      <c r="ALX573" s="17"/>
    </row>
    <row r="574" spans="1:1012" s="16" customFormat="1" ht="36.75" customHeight="1" x14ac:dyDescent="0.25">
      <c r="A574" s="52" t="s">
        <v>282</v>
      </c>
      <c r="B574" s="42">
        <v>26</v>
      </c>
      <c r="C574" s="42" t="s">
        <v>390</v>
      </c>
      <c r="D574" s="49">
        <v>0.97109999999999996</v>
      </c>
      <c r="E574" s="20">
        <v>0.96989999999999998</v>
      </c>
      <c r="ALR574" s="17"/>
      <c r="ALS574" s="17"/>
      <c r="ALT574" s="17"/>
      <c r="ALU574" s="17"/>
      <c r="ALV574" s="17"/>
      <c r="ALW574" s="17"/>
      <c r="ALX574" s="17"/>
    </row>
    <row r="575" spans="1:1012" s="16" customFormat="1" ht="36.75" customHeight="1" x14ac:dyDescent="0.25">
      <c r="A575" s="52" t="s">
        <v>282</v>
      </c>
      <c r="B575" s="42">
        <v>27</v>
      </c>
      <c r="C575" s="42" t="s">
        <v>390</v>
      </c>
      <c r="D575" s="49">
        <v>0.97109999999999996</v>
      </c>
      <c r="E575" s="20">
        <v>0.96989999999999998</v>
      </c>
      <c r="ALR575" s="17"/>
      <c r="ALS575" s="17"/>
      <c r="ALT575" s="17"/>
      <c r="ALU575" s="17"/>
      <c r="ALV575" s="17"/>
      <c r="ALW575" s="17"/>
      <c r="ALX575" s="17"/>
    </row>
    <row r="576" spans="1:1012" s="16" customFormat="1" ht="36.75" customHeight="1" x14ac:dyDescent="0.25">
      <c r="A576" s="52" t="s">
        <v>282</v>
      </c>
      <c r="B576" s="42" t="s">
        <v>451</v>
      </c>
      <c r="C576" s="42" t="s">
        <v>390</v>
      </c>
      <c r="D576" s="49">
        <v>0.96260000000000001</v>
      </c>
      <c r="E576" s="20">
        <v>0.96989999999999998</v>
      </c>
      <c r="ALR576" s="17"/>
      <c r="ALS576" s="17"/>
      <c r="ALT576" s="17"/>
      <c r="ALU576" s="17"/>
      <c r="ALV576" s="17"/>
      <c r="ALW576" s="17"/>
      <c r="ALX576" s="17"/>
    </row>
    <row r="577" spans="1:1012" s="16" customFormat="1" ht="36.75" customHeight="1" x14ac:dyDescent="0.25">
      <c r="A577" s="52" t="s">
        <v>282</v>
      </c>
      <c r="B577" s="42">
        <v>29</v>
      </c>
      <c r="C577" s="42" t="s">
        <v>390</v>
      </c>
      <c r="D577" s="49">
        <v>0.97109999999999996</v>
      </c>
      <c r="E577" s="20">
        <v>0.96989999999999998</v>
      </c>
      <c r="ALR577" s="17"/>
      <c r="ALS577" s="17"/>
      <c r="ALT577" s="17"/>
      <c r="ALU577" s="17"/>
      <c r="ALV577" s="17"/>
      <c r="ALW577" s="17"/>
      <c r="ALX577" s="17"/>
    </row>
    <row r="578" spans="1:1012" s="16" customFormat="1" ht="36.75" customHeight="1" x14ac:dyDescent="0.25">
      <c r="A578" s="52" t="s">
        <v>282</v>
      </c>
      <c r="B578" s="42">
        <v>30</v>
      </c>
      <c r="C578" s="42" t="s">
        <v>390</v>
      </c>
      <c r="D578" s="49">
        <v>0.97109999999999996</v>
      </c>
      <c r="E578" s="20">
        <v>0.96989999999999998</v>
      </c>
      <c r="ALR578" s="17"/>
      <c r="ALS578" s="17"/>
      <c r="ALT578" s="17"/>
      <c r="ALU578" s="17"/>
      <c r="ALV578" s="17"/>
      <c r="ALW578" s="17"/>
      <c r="ALX578" s="17"/>
    </row>
    <row r="579" spans="1:1012" s="16" customFormat="1" ht="36.75" customHeight="1" x14ac:dyDescent="0.25">
      <c r="A579" s="52" t="s">
        <v>236</v>
      </c>
      <c r="B579" s="42">
        <v>68</v>
      </c>
      <c r="C579" s="42" t="s">
        <v>390</v>
      </c>
      <c r="D579" s="49">
        <v>0.97109999999999996</v>
      </c>
      <c r="E579" s="20">
        <v>0.96989999999999998</v>
      </c>
      <c r="ALR579" s="17"/>
      <c r="ALS579" s="17"/>
      <c r="ALT579" s="17"/>
      <c r="ALU579" s="17"/>
      <c r="ALV579" s="17"/>
      <c r="ALW579" s="17"/>
      <c r="ALX579" s="17"/>
    </row>
    <row r="580" spans="1:1012" s="16" customFormat="1" ht="36.75" customHeight="1" x14ac:dyDescent="0.25">
      <c r="A580" s="52" t="s">
        <v>236</v>
      </c>
      <c r="B580" s="42">
        <v>67</v>
      </c>
      <c r="C580" s="42" t="s">
        <v>390</v>
      </c>
      <c r="D580" s="49">
        <v>0.97109999999999996</v>
      </c>
      <c r="E580" s="20">
        <v>0.96989999999999998</v>
      </c>
      <c r="ALR580" s="17"/>
      <c r="ALS580" s="17"/>
      <c r="ALT580" s="17"/>
      <c r="ALU580" s="17"/>
      <c r="ALV580" s="17"/>
      <c r="ALW580" s="17"/>
      <c r="ALX580" s="17"/>
    </row>
    <row r="581" spans="1:1012" s="16" customFormat="1" ht="36.75" customHeight="1" x14ac:dyDescent="0.25">
      <c r="A581" s="52" t="s">
        <v>236</v>
      </c>
      <c r="B581" s="42">
        <v>69</v>
      </c>
      <c r="C581" s="42" t="s">
        <v>390</v>
      </c>
      <c r="D581" s="49">
        <v>0.97109999999999996</v>
      </c>
      <c r="E581" s="20">
        <v>0.96989999999999998</v>
      </c>
      <c r="ALR581" s="17"/>
      <c r="ALS581" s="17"/>
      <c r="ALT581" s="17"/>
      <c r="ALU581" s="17"/>
      <c r="ALV581" s="17"/>
      <c r="ALW581" s="17"/>
      <c r="ALX581" s="17"/>
    </row>
    <row r="582" spans="1:1012" s="16" customFormat="1" ht="36.75" customHeight="1" x14ac:dyDescent="0.25">
      <c r="A582" s="52" t="s">
        <v>236</v>
      </c>
      <c r="B582" s="42">
        <v>73</v>
      </c>
      <c r="C582" s="42" t="s">
        <v>390</v>
      </c>
      <c r="D582" s="49">
        <v>0.96260000000000001</v>
      </c>
      <c r="E582" s="20">
        <v>0.96989999999999998</v>
      </c>
      <c r="ALR582" s="17"/>
      <c r="ALS582" s="17"/>
      <c r="ALT582" s="17"/>
      <c r="ALU582" s="17"/>
      <c r="ALV582" s="17"/>
      <c r="ALW582" s="17"/>
      <c r="ALX582" s="17"/>
    </row>
    <row r="583" spans="1:1012" s="16" customFormat="1" ht="36.75" customHeight="1" x14ac:dyDescent="0.25">
      <c r="A583" s="52" t="s">
        <v>236</v>
      </c>
      <c r="B583" s="42" t="s">
        <v>452</v>
      </c>
      <c r="C583" s="42" t="s">
        <v>390</v>
      </c>
      <c r="D583" s="49">
        <v>0.96260000000000001</v>
      </c>
      <c r="E583" s="20">
        <v>0.96989999999999998</v>
      </c>
      <c r="ALR583" s="17"/>
      <c r="ALS583" s="17"/>
      <c r="ALT583" s="17"/>
      <c r="ALU583" s="17"/>
      <c r="ALV583" s="17"/>
      <c r="ALW583" s="17"/>
      <c r="ALX583" s="17"/>
    </row>
    <row r="584" spans="1:1012" s="16" customFormat="1" ht="36.75" customHeight="1" x14ac:dyDescent="0.25">
      <c r="A584" s="52" t="s">
        <v>236</v>
      </c>
      <c r="B584" s="42" t="s">
        <v>453</v>
      </c>
      <c r="C584" s="42" t="s">
        <v>390</v>
      </c>
      <c r="D584" s="49">
        <v>0.96260000000000001</v>
      </c>
      <c r="E584" s="20">
        <v>0.96989999999999998</v>
      </c>
      <c r="ALR584" s="17"/>
      <c r="ALS584" s="17"/>
      <c r="ALT584" s="17"/>
      <c r="ALU584" s="17"/>
      <c r="ALV584" s="17"/>
      <c r="ALW584" s="17"/>
      <c r="ALX584" s="17"/>
    </row>
    <row r="585" spans="1:1012" s="16" customFormat="1" ht="36.75" customHeight="1" x14ac:dyDescent="0.25">
      <c r="A585" s="52" t="s">
        <v>426</v>
      </c>
      <c r="B585" s="42">
        <v>28</v>
      </c>
      <c r="C585" s="42" t="s">
        <v>390</v>
      </c>
      <c r="D585" s="49">
        <v>0.97109999999999996</v>
      </c>
      <c r="E585" s="20">
        <v>0.96989999999999998</v>
      </c>
      <c r="ALR585" s="17"/>
      <c r="ALS585" s="17"/>
      <c r="ALT585" s="17"/>
      <c r="ALU585" s="17"/>
      <c r="ALV585" s="17"/>
      <c r="ALW585" s="17"/>
      <c r="ALX585" s="17"/>
    </row>
    <row r="586" spans="1:1012" s="16" customFormat="1" ht="36.75" customHeight="1" x14ac:dyDescent="0.25">
      <c r="A586" s="52" t="s">
        <v>426</v>
      </c>
      <c r="B586" s="42" t="s">
        <v>400</v>
      </c>
      <c r="C586" s="42" t="s">
        <v>243</v>
      </c>
      <c r="D586" s="49">
        <v>0.98640000000000005</v>
      </c>
      <c r="E586" s="49">
        <v>0.9869</v>
      </c>
      <c r="ALR586" s="17"/>
      <c r="ALS586" s="17"/>
      <c r="ALT586" s="17"/>
      <c r="ALU586" s="17"/>
      <c r="ALV586" s="17"/>
      <c r="ALW586" s="17"/>
      <c r="ALX586" s="17"/>
    </row>
    <row r="587" spans="1:1012" s="16" customFormat="1" ht="36.75" customHeight="1" x14ac:dyDescent="0.25">
      <c r="A587" s="52" t="s">
        <v>426</v>
      </c>
      <c r="B587" s="42">
        <v>30</v>
      </c>
      <c r="C587" s="42" t="s">
        <v>390</v>
      </c>
      <c r="D587" s="49">
        <v>0.97109999999999996</v>
      </c>
      <c r="E587" s="20">
        <v>0.96989999999999998</v>
      </c>
      <c r="ALR587" s="17"/>
      <c r="ALS587" s="17"/>
      <c r="ALT587" s="17"/>
      <c r="ALU587" s="17"/>
      <c r="ALV587" s="17"/>
      <c r="ALW587" s="17"/>
      <c r="ALX587" s="17"/>
    </row>
    <row r="588" spans="1:1012" s="14" customFormat="1" ht="36.75" customHeight="1" x14ac:dyDescent="0.25">
      <c r="A588" s="48" t="s">
        <v>426</v>
      </c>
      <c r="B588" s="46" t="s">
        <v>454</v>
      </c>
      <c r="C588" s="46" t="s">
        <v>390</v>
      </c>
      <c r="D588" s="49">
        <v>0.97109999999999996</v>
      </c>
      <c r="E588" s="20">
        <v>0.96989999999999998</v>
      </c>
      <c r="ALR588" s="15"/>
      <c r="ALS588" s="15"/>
      <c r="ALT588" s="15"/>
      <c r="ALU588" s="15"/>
      <c r="ALV588" s="15"/>
      <c r="ALW588" s="15"/>
      <c r="ALX588" s="15"/>
    </row>
    <row r="589" spans="1:1012" s="16" customFormat="1" ht="36.75" customHeight="1" x14ac:dyDescent="0.25">
      <c r="A589" s="52" t="s">
        <v>426</v>
      </c>
      <c r="B589" s="42">
        <v>32</v>
      </c>
      <c r="C589" s="42" t="s">
        <v>390</v>
      </c>
      <c r="D589" s="49">
        <v>0.97109999999999996</v>
      </c>
      <c r="E589" s="20">
        <v>0.96989999999999998</v>
      </c>
      <c r="ALR589" s="17"/>
      <c r="ALS589" s="17"/>
      <c r="ALT589" s="17"/>
      <c r="ALU589" s="17"/>
      <c r="ALV589" s="17"/>
      <c r="ALW589" s="17"/>
      <c r="ALX589" s="17"/>
    </row>
    <row r="590" spans="1:1012" s="16" customFormat="1" ht="36.75" customHeight="1" x14ac:dyDescent="0.25">
      <c r="A590" s="52" t="s">
        <v>426</v>
      </c>
      <c r="B590" s="42" t="s">
        <v>422</v>
      </c>
      <c r="C590" s="42" t="s">
        <v>390</v>
      </c>
      <c r="D590" s="49">
        <v>0.97109999999999996</v>
      </c>
      <c r="E590" s="20">
        <v>0.96989999999999998</v>
      </c>
      <c r="ALR590" s="17"/>
      <c r="ALS590" s="17"/>
      <c r="ALT590" s="17"/>
      <c r="ALU590" s="17"/>
      <c r="ALV590" s="17"/>
      <c r="ALW590" s="17"/>
      <c r="ALX590" s="17"/>
    </row>
    <row r="591" spans="1:1012" s="16" customFormat="1" ht="36.75" customHeight="1" x14ac:dyDescent="0.25">
      <c r="A591" s="52" t="s">
        <v>282</v>
      </c>
      <c r="B591" s="42">
        <v>31</v>
      </c>
      <c r="C591" s="42" t="s">
        <v>390</v>
      </c>
      <c r="D591" s="49">
        <v>0.97109999999999996</v>
      </c>
      <c r="E591" s="20">
        <v>0.96989999999999998</v>
      </c>
      <c r="ALR591" s="17"/>
      <c r="ALS591" s="17"/>
      <c r="ALT591" s="17"/>
      <c r="ALU591" s="17"/>
      <c r="ALV591" s="17"/>
      <c r="ALW591" s="17"/>
      <c r="ALX591" s="17"/>
    </row>
    <row r="592" spans="1:1012" s="16" customFormat="1" ht="36.75" customHeight="1" x14ac:dyDescent="0.25">
      <c r="A592" s="52" t="s">
        <v>282</v>
      </c>
      <c r="B592" s="42">
        <v>33</v>
      </c>
      <c r="C592" s="42" t="s">
        <v>390</v>
      </c>
      <c r="D592" s="49">
        <v>0.97109999999999996</v>
      </c>
      <c r="E592" s="20">
        <v>0.96989999999999998</v>
      </c>
      <c r="ALR592" s="17"/>
      <c r="ALS592" s="17"/>
      <c r="ALT592" s="17"/>
      <c r="ALU592" s="17"/>
      <c r="ALV592" s="17"/>
      <c r="ALW592" s="17"/>
      <c r="ALX592" s="17"/>
    </row>
    <row r="593" spans="1:1012" s="16" customFormat="1" ht="36.75" customHeight="1" x14ac:dyDescent="0.25">
      <c r="A593" s="52" t="s">
        <v>282</v>
      </c>
      <c r="B593" s="42" t="s">
        <v>455</v>
      </c>
      <c r="C593" s="42" t="s">
        <v>390</v>
      </c>
      <c r="D593" s="49">
        <v>0.96260000000000001</v>
      </c>
      <c r="E593" s="20">
        <v>0.96989999999999998</v>
      </c>
      <c r="ALR593" s="17"/>
      <c r="ALS593" s="17"/>
      <c r="ALT593" s="17"/>
      <c r="ALU593" s="17"/>
      <c r="ALV593" s="17"/>
      <c r="ALW593" s="17"/>
      <c r="ALX593" s="17"/>
    </row>
    <row r="594" spans="1:1012" s="16" customFormat="1" ht="36.75" customHeight="1" x14ac:dyDescent="0.25">
      <c r="A594" s="52" t="s">
        <v>282</v>
      </c>
      <c r="B594" s="42" t="s">
        <v>456</v>
      </c>
      <c r="C594" s="42" t="s">
        <v>390</v>
      </c>
      <c r="D594" s="49">
        <v>0.97109999999999996</v>
      </c>
      <c r="E594" s="20">
        <v>0.96989999999999998</v>
      </c>
      <c r="ALR594" s="17"/>
      <c r="ALS594" s="17"/>
      <c r="ALT594" s="17"/>
      <c r="ALU594" s="17"/>
      <c r="ALV594" s="17"/>
      <c r="ALW594" s="17"/>
      <c r="ALX594" s="17"/>
    </row>
    <row r="595" spans="1:1012" s="16" customFormat="1" ht="36.75" customHeight="1" x14ac:dyDescent="0.25">
      <c r="A595" s="52" t="s">
        <v>282</v>
      </c>
      <c r="B595" s="42">
        <v>37</v>
      </c>
      <c r="C595" s="42" t="s">
        <v>390</v>
      </c>
      <c r="D595" s="49">
        <v>0.97109999999999996</v>
      </c>
      <c r="E595" s="20">
        <v>0.96989999999999998</v>
      </c>
      <c r="ALR595" s="17"/>
      <c r="ALS595" s="17"/>
      <c r="ALT595" s="17"/>
      <c r="ALU595" s="17"/>
      <c r="ALV595" s="17"/>
      <c r="ALW595" s="17"/>
      <c r="ALX595" s="17"/>
    </row>
    <row r="596" spans="1:1012" s="16" customFormat="1" ht="36.75" customHeight="1" x14ac:dyDescent="0.25">
      <c r="A596" s="52" t="s">
        <v>282</v>
      </c>
      <c r="B596" s="42" t="s">
        <v>457</v>
      </c>
      <c r="C596" s="42" t="s">
        <v>390</v>
      </c>
      <c r="D596" s="49">
        <v>0.96260000000000001</v>
      </c>
      <c r="E596" s="20">
        <v>0.96989999999999998</v>
      </c>
      <c r="ALR596" s="17"/>
      <c r="ALS596" s="17"/>
      <c r="ALT596" s="17"/>
      <c r="ALU596" s="17"/>
      <c r="ALV596" s="17"/>
      <c r="ALW596" s="17"/>
      <c r="ALX596" s="17"/>
    </row>
    <row r="597" spans="1:1012" s="14" customFormat="1" ht="36.75" customHeight="1" x14ac:dyDescent="0.25">
      <c r="A597" s="48" t="s">
        <v>282</v>
      </c>
      <c r="B597" s="46" t="s">
        <v>458</v>
      </c>
      <c r="C597" s="46" t="s">
        <v>390</v>
      </c>
      <c r="D597" s="49">
        <v>0.97109999999999996</v>
      </c>
      <c r="E597" s="20">
        <v>0.96989999999999998</v>
      </c>
      <c r="ALR597" s="15"/>
      <c r="ALS597" s="15"/>
      <c r="ALT597" s="15"/>
      <c r="ALU597" s="15"/>
      <c r="ALV597" s="15"/>
      <c r="ALW597" s="15"/>
      <c r="ALX597" s="15"/>
    </row>
    <row r="598" spans="1:1012" s="16" customFormat="1" ht="36.75" customHeight="1" x14ac:dyDescent="0.25">
      <c r="A598" s="52" t="s">
        <v>282</v>
      </c>
      <c r="B598" s="42" t="s">
        <v>459</v>
      </c>
      <c r="C598" s="42" t="s">
        <v>390</v>
      </c>
      <c r="D598" s="49">
        <v>0.97109999999999996</v>
      </c>
      <c r="E598" s="20">
        <v>0.96989999999999998</v>
      </c>
    </row>
    <row r="599" spans="1:1012" s="16" customFormat="1" ht="36.75" customHeight="1" x14ac:dyDescent="0.25">
      <c r="A599" s="52" t="s">
        <v>362</v>
      </c>
      <c r="B599" s="42" t="s">
        <v>460</v>
      </c>
      <c r="C599" s="42" t="s">
        <v>390</v>
      </c>
      <c r="D599" s="49">
        <v>0.97109999999999996</v>
      </c>
      <c r="E599" s="20">
        <v>0.96989999999999998</v>
      </c>
    </row>
    <row r="600" spans="1:1012" s="16" customFormat="1" ht="36.75" customHeight="1" x14ac:dyDescent="0.25">
      <c r="A600" s="52" t="s">
        <v>362</v>
      </c>
      <c r="B600" s="42" t="s">
        <v>408</v>
      </c>
      <c r="C600" s="42" t="s">
        <v>390</v>
      </c>
      <c r="D600" s="49">
        <v>0.97109999999999996</v>
      </c>
      <c r="E600" s="20">
        <v>0.96989999999999998</v>
      </c>
      <c r="ALR600" s="17"/>
      <c r="ALS600" s="17"/>
      <c r="ALT600" s="17"/>
      <c r="ALU600" s="17"/>
      <c r="ALV600" s="17"/>
      <c r="ALW600" s="17"/>
      <c r="ALX600" s="17"/>
    </row>
    <row r="601" spans="1:1012" s="14" customFormat="1" ht="36.75" customHeight="1" x14ac:dyDescent="0.25">
      <c r="A601" s="48" t="s">
        <v>362</v>
      </c>
      <c r="B601" s="46" t="s">
        <v>461</v>
      </c>
      <c r="C601" s="46" t="s">
        <v>390</v>
      </c>
      <c r="D601" s="49">
        <v>0.96260000000000001</v>
      </c>
      <c r="E601" s="20">
        <v>0.96989999999999998</v>
      </c>
    </row>
    <row r="602" spans="1:1012" s="16" customFormat="1" ht="36.75" customHeight="1" x14ac:dyDescent="0.25">
      <c r="A602" s="52" t="s">
        <v>362</v>
      </c>
      <c r="B602" s="42">
        <v>50</v>
      </c>
      <c r="C602" s="42" t="s">
        <v>390</v>
      </c>
      <c r="D602" s="49">
        <v>0.97109999999999996</v>
      </c>
      <c r="E602" s="20">
        <v>0.96989999999999998</v>
      </c>
      <c r="ALR602" s="17"/>
      <c r="ALS602" s="17"/>
      <c r="ALT602" s="17"/>
      <c r="ALU602" s="17"/>
      <c r="ALV602" s="17"/>
      <c r="ALW602" s="17"/>
      <c r="ALX602" s="17"/>
    </row>
    <row r="603" spans="1:1012" s="16" customFormat="1" ht="36.75" customHeight="1" x14ac:dyDescent="0.25">
      <c r="A603" s="41" t="s">
        <v>462</v>
      </c>
      <c r="B603" s="61" t="s">
        <v>463</v>
      </c>
      <c r="C603" s="42" t="s">
        <v>390</v>
      </c>
      <c r="D603" s="49">
        <v>0.96260000000000001</v>
      </c>
      <c r="E603" s="20">
        <v>0.96989999999999998</v>
      </c>
      <c r="ALR603" s="17"/>
      <c r="ALS603" s="17"/>
      <c r="ALT603" s="17"/>
      <c r="ALU603" s="17"/>
      <c r="ALV603" s="17"/>
      <c r="ALW603" s="17"/>
      <c r="ALX603" s="17"/>
    </row>
    <row r="604" spans="1:1012" s="16" customFormat="1" ht="36.75" customHeight="1" x14ac:dyDescent="0.25">
      <c r="A604" s="52" t="s">
        <v>426</v>
      </c>
      <c r="B604" s="42">
        <v>10</v>
      </c>
      <c r="C604" s="42" t="s">
        <v>390</v>
      </c>
      <c r="D604" s="49">
        <v>0.96260000000000001</v>
      </c>
      <c r="E604" s="20">
        <v>0.96989999999999998</v>
      </c>
      <c r="ALR604" s="17"/>
      <c r="ALS604" s="17"/>
      <c r="ALT604" s="17"/>
      <c r="ALU604" s="17"/>
      <c r="ALV604" s="17"/>
      <c r="ALW604" s="17"/>
      <c r="ALX604" s="17"/>
    </row>
    <row r="605" spans="1:1012" s="16" customFormat="1" ht="36.75" customHeight="1" x14ac:dyDescent="0.25">
      <c r="A605" s="52" t="s">
        <v>426</v>
      </c>
      <c r="B605" s="42">
        <v>12</v>
      </c>
      <c r="C605" s="42" t="s">
        <v>390</v>
      </c>
      <c r="D605" s="49">
        <v>0.97109999999999996</v>
      </c>
      <c r="E605" s="20">
        <v>0.96989999999999998</v>
      </c>
      <c r="ALR605" s="17"/>
      <c r="ALS605" s="17"/>
      <c r="ALT605" s="17"/>
      <c r="ALU605" s="17"/>
      <c r="ALV605" s="17"/>
      <c r="ALW605" s="17"/>
      <c r="ALX605" s="17"/>
    </row>
    <row r="606" spans="1:1012" s="16" customFormat="1" ht="36.75" customHeight="1" x14ac:dyDescent="0.25">
      <c r="A606" s="52" t="s">
        <v>426</v>
      </c>
      <c r="B606" s="42">
        <v>14</v>
      </c>
      <c r="C606" s="42" t="s">
        <v>390</v>
      </c>
      <c r="D606" s="49">
        <v>0.97109999999999996</v>
      </c>
      <c r="E606" s="20">
        <v>0.96989999999999998</v>
      </c>
      <c r="ALR606" s="17"/>
      <c r="ALS606" s="17"/>
      <c r="ALT606" s="17"/>
      <c r="ALU606" s="17"/>
      <c r="ALV606" s="17"/>
      <c r="ALW606" s="17"/>
      <c r="ALX606" s="17"/>
    </row>
    <row r="607" spans="1:1012" s="16" customFormat="1" ht="36.75" customHeight="1" x14ac:dyDescent="0.25">
      <c r="A607" s="52" t="s">
        <v>426</v>
      </c>
      <c r="B607" s="42">
        <v>18</v>
      </c>
      <c r="C607" s="42" t="s">
        <v>390</v>
      </c>
      <c r="D607" s="49">
        <v>0.97109999999999996</v>
      </c>
      <c r="E607" s="20">
        <v>0.96989999999999998</v>
      </c>
      <c r="ALR607" s="17"/>
      <c r="ALS607" s="17"/>
      <c r="ALT607" s="17"/>
      <c r="ALU607" s="17"/>
      <c r="ALV607" s="17"/>
      <c r="ALW607" s="17"/>
      <c r="ALX607" s="17"/>
    </row>
    <row r="608" spans="1:1012" s="16" customFormat="1" ht="36.75" customHeight="1" x14ac:dyDescent="0.25">
      <c r="A608" s="52" t="s">
        <v>426</v>
      </c>
      <c r="B608" s="42">
        <v>20</v>
      </c>
      <c r="C608" s="42" t="s">
        <v>390</v>
      </c>
      <c r="D608" s="49">
        <v>0.97109999999999996</v>
      </c>
      <c r="E608" s="20">
        <v>0.96989999999999998</v>
      </c>
      <c r="ALR608" s="17"/>
      <c r="ALS608" s="17"/>
      <c r="ALT608" s="17"/>
      <c r="ALU608" s="17"/>
      <c r="ALV608" s="17"/>
      <c r="ALW608" s="17"/>
      <c r="ALX608" s="17"/>
    </row>
    <row r="609" spans="1:1012" s="16" customFormat="1" ht="36.75" customHeight="1" x14ac:dyDescent="0.25">
      <c r="A609" s="52" t="s">
        <v>426</v>
      </c>
      <c r="B609" s="42">
        <v>22</v>
      </c>
      <c r="C609" s="42" t="s">
        <v>390</v>
      </c>
      <c r="D609" s="49">
        <v>0.96260000000000001</v>
      </c>
      <c r="E609" s="20">
        <v>0.96989999999999998</v>
      </c>
      <c r="ALR609" s="17"/>
      <c r="ALS609" s="17"/>
      <c r="ALT609" s="17"/>
      <c r="ALU609" s="17"/>
      <c r="ALV609" s="17"/>
      <c r="ALW609" s="17"/>
      <c r="ALX609" s="17"/>
    </row>
    <row r="610" spans="1:1012" s="16" customFormat="1" ht="36.75" customHeight="1" x14ac:dyDescent="0.25">
      <c r="A610" s="52" t="s">
        <v>426</v>
      </c>
      <c r="B610" s="42">
        <v>24</v>
      </c>
      <c r="C610" s="42" t="s">
        <v>390</v>
      </c>
      <c r="D610" s="49">
        <v>0.97109999999999996</v>
      </c>
      <c r="E610" s="20">
        <v>0.96989999999999998</v>
      </c>
      <c r="ALR610" s="17"/>
      <c r="ALS610" s="17"/>
      <c r="ALT610" s="17"/>
      <c r="ALU610" s="17"/>
      <c r="ALV610" s="17"/>
      <c r="ALW610" s="17"/>
      <c r="ALX610" s="17"/>
    </row>
    <row r="611" spans="1:1012" s="16" customFormat="1" ht="36.75" customHeight="1" x14ac:dyDescent="0.25">
      <c r="A611" s="52" t="s">
        <v>426</v>
      </c>
      <c r="B611" s="42">
        <v>26</v>
      </c>
      <c r="C611" s="42" t="s">
        <v>390</v>
      </c>
      <c r="D611" s="49">
        <v>0.97109999999999996</v>
      </c>
      <c r="E611" s="20">
        <v>0.96989999999999998</v>
      </c>
      <c r="ALR611" s="17"/>
      <c r="ALS611" s="17"/>
      <c r="ALT611" s="17"/>
      <c r="ALU611" s="17"/>
      <c r="ALV611" s="17"/>
      <c r="ALW611" s="17"/>
      <c r="ALX611" s="17"/>
    </row>
    <row r="612" spans="1:1012" s="16" customFormat="1" ht="36.75" customHeight="1" x14ac:dyDescent="0.25">
      <c r="A612" s="52" t="s">
        <v>426</v>
      </c>
      <c r="B612" s="42" t="s">
        <v>464</v>
      </c>
      <c r="C612" s="42" t="s">
        <v>390</v>
      </c>
      <c r="D612" s="49">
        <v>0.97109999999999996</v>
      </c>
      <c r="E612" s="20">
        <v>0.96989999999999998</v>
      </c>
      <c r="ALR612" s="17"/>
      <c r="ALS612" s="17"/>
      <c r="ALT612" s="17"/>
      <c r="ALU612" s="17"/>
      <c r="ALV612" s="17"/>
      <c r="ALW612" s="17"/>
      <c r="ALX612" s="17"/>
    </row>
    <row r="613" spans="1:1012" s="16" customFormat="1" ht="36.75" customHeight="1" x14ac:dyDescent="0.25">
      <c r="A613" s="52" t="s">
        <v>426</v>
      </c>
      <c r="B613" s="42" t="s">
        <v>441</v>
      </c>
      <c r="C613" s="42" t="s">
        <v>390</v>
      </c>
      <c r="D613" s="49">
        <v>0.97109999999999996</v>
      </c>
      <c r="E613" s="20">
        <v>0.96989999999999998</v>
      </c>
      <c r="ALR613" s="17"/>
      <c r="ALS613" s="17"/>
      <c r="ALT613" s="17"/>
      <c r="ALU613" s="17"/>
      <c r="ALV613" s="17"/>
      <c r="ALW613" s="17"/>
      <c r="ALX613" s="17"/>
    </row>
    <row r="614" spans="1:1012" s="16" customFormat="1" ht="36.75" customHeight="1" x14ac:dyDescent="0.25">
      <c r="A614" s="52" t="s">
        <v>426</v>
      </c>
      <c r="B614" s="42">
        <v>4</v>
      </c>
      <c r="C614" s="42" t="s">
        <v>390</v>
      </c>
      <c r="D614" s="49">
        <v>0.97109999999999996</v>
      </c>
      <c r="E614" s="20">
        <v>0.96989999999999998</v>
      </c>
      <c r="ALR614" s="17"/>
      <c r="ALS614" s="17"/>
      <c r="ALT614" s="17"/>
      <c r="ALU614" s="17"/>
      <c r="ALV614" s="17"/>
      <c r="ALW614" s="17"/>
      <c r="ALX614" s="17"/>
    </row>
    <row r="615" spans="1:1012" s="16" customFormat="1" ht="36.75" customHeight="1" x14ac:dyDescent="0.25">
      <c r="A615" s="52" t="s">
        <v>426</v>
      </c>
      <c r="B615" s="42" t="s">
        <v>465</v>
      </c>
      <c r="C615" s="42" t="s">
        <v>390</v>
      </c>
      <c r="D615" s="49">
        <v>0.97109999999999996</v>
      </c>
      <c r="E615" s="20">
        <v>0.96989999999999998</v>
      </c>
      <c r="ALR615" s="17"/>
      <c r="ALS615" s="17"/>
      <c r="ALT615" s="17"/>
      <c r="ALU615" s="17"/>
      <c r="ALV615" s="17"/>
      <c r="ALW615" s="17"/>
      <c r="ALX615" s="17"/>
    </row>
    <row r="616" spans="1:1012" s="14" customFormat="1" ht="36.75" customHeight="1" x14ac:dyDescent="0.25">
      <c r="A616" s="48" t="s">
        <v>362</v>
      </c>
      <c r="B616" s="46">
        <v>19</v>
      </c>
      <c r="C616" s="46" t="s">
        <v>390</v>
      </c>
      <c r="D616" s="49">
        <v>0.97109999999999996</v>
      </c>
      <c r="E616" s="20">
        <v>0.96989999999999998</v>
      </c>
      <c r="ALR616" s="15"/>
      <c r="ALS616" s="15"/>
      <c r="ALT616" s="15"/>
      <c r="ALU616" s="15"/>
      <c r="ALV616" s="15"/>
      <c r="ALW616" s="15"/>
      <c r="ALX616" s="15"/>
    </row>
    <row r="617" spans="1:1012" s="14" customFormat="1" ht="36.75" customHeight="1" x14ac:dyDescent="0.25">
      <c r="A617" s="48" t="s">
        <v>362</v>
      </c>
      <c r="B617" s="46" t="s">
        <v>466</v>
      </c>
      <c r="C617" s="46" t="s">
        <v>390</v>
      </c>
      <c r="D617" s="49">
        <v>0.96260000000000001</v>
      </c>
      <c r="E617" s="20">
        <v>0.96989999999999998</v>
      </c>
      <c r="ALR617" s="15"/>
      <c r="ALS617" s="15"/>
      <c r="ALT617" s="15"/>
      <c r="ALU617" s="15"/>
      <c r="ALV617" s="15"/>
      <c r="ALW617" s="15"/>
      <c r="ALX617" s="15"/>
    </row>
    <row r="618" spans="1:1012" s="14" customFormat="1" ht="36.75" customHeight="1" x14ac:dyDescent="0.25">
      <c r="A618" s="48" t="s">
        <v>417</v>
      </c>
      <c r="B618" s="46" t="s">
        <v>467</v>
      </c>
      <c r="C618" s="46" t="s">
        <v>390</v>
      </c>
      <c r="D618" s="20">
        <v>0.97789999999999999</v>
      </c>
      <c r="E618" s="20">
        <v>0.96989999999999998</v>
      </c>
      <c r="ALR618" s="15"/>
      <c r="ALS618" s="15"/>
      <c r="ALT618" s="15"/>
      <c r="ALU618" s="15"/>
      <c r="ALV618" s="15"/>
      <c r="ALW618" s="15"/>
      <c r="ALX618" s="15"/>
    </row>
    <row r="619" spans="1:1012" s="16" customFormat="1" ht="36.75" customHeight="1" x14ac:dyDescent="0.25">
      <c r="A619" s="52" t="s">
        <v>417</v>
      </c>
      <c r="B619" s="42">
        <v>3</v>
      </c>
      <c r="C619" s="42" t="s">
        <v>390</v>
      </c>
      <c r="D619" s="49">
        <v>0.97109999999999996</v>
      </c>
      <c r="E619" s="20">
        <v>0.96989999999999998</v>
      </c>
      <c r="ALR619" s="17"/>
      <c r="ALS619" s="17"/>
      <c r="ALT619" s="17"/>
      <c r="ALU619" s="17"/>
      <c r="ALV619" s="17"/>
      <c r="ALW619" s="17"/>
      <c r="ALX619" s="17"/>
    </row>
    <row r="620" spans="1:1012" s="16" customFormat="1" ht="36.75" customHeight="1" x14ac:dyDescent="0.25">
      <c r="A620" s="52" t="s">
        <v>417</v>
      </c>
      <c r="B620" s="42">
        <v>5</v>
      </c>
      <c r="C620" s="42" t="s">
        <v>390</v>
      </c>
      <c r="D620" s="49">
        <v>0.97109999999999996</v>
      </c>
      <c r="E620" s="20">
        <v>0.96989999999999998</v>
      </c>
      <c r="ALR620" s="17"/>
      <c r="ALS620" s="17"/>
      <c r="ALT620" s="17"/>
      <c r="ALU620" s="17"/>
      <c r="ALV620" s="17"/>
      <c r="ALW620" s="17"/>
      <c r="ALX620" s="17"/>
    </row>
    <row r="621" spans="1:1012" s="16" customFormat="1" ht="36.75" customHeight="1" x14ac:dyDescent="0.25">
      <c r="A621" s="52" t="s">
        <v>417</v>
      </c>
      <c r="B621" s="42">
        <v>7</v>
      </c>
      <c r="C621" s="42" t="s">
        <v>390</v>
      </c>
      <c r="D621" s="49">
        <v>0.97109999999999996</v>
      </c>
      <c r="E621" s="20">
        <v>0.96989999999999998</v>
      </c>
      <c r="ALR621" s="17"/>
      <c r="ALS621" s="17"/>
      <c r="ALT621" s="17"/>
      <c r="ALU621" s="17"/>
      <c r="ALV621" s="17"/>
      <c r="ALW621" s="17"/>
      <c r="ALX621" s="17"/>
    </row>
    <row r="622" spans="1:1012" s="16" customFormat="1" ht="36.75" customHeight="1" x14ac:dyDescent="0.25">
      <c r="A622" s="52" t="s">
        <v>417</v>
      </c>
      <c r="B622" s="42" t="s">
        <v>437</v>
      </c>
      <c r="C622" s="42" t="s">
        <v>390</v>
      </c>
      <c r="D622" s="49">
        <v>0.97109999999999996</v>
      </c>
      <c r="E622" s="20">
        <v>0.96989999999999998</v>
      </c>
      <c r="ALR622" s="17"/>
      <c r="ALS622" s="17"/>
      <c r="ALT622" s="17"/>
      <c r="ALU622" s="17"/>
      <c r="ALV622" s="17"/>
      <c r="ALW622" s="17"/>
      <c r="ALX622" s="17"/>
    </row>
    <row r="623" spans="1:1012" s="16" customFormat="1" ht="36.75" customHeight="1" x14ac:dyDescent="0.25">
      <c r="A623" s="52" t="s">
        <v>417</v>
      </c>
      <c r="B623" s="42">
        <v>9</v>
      </c>
      <c r="C623" s="42" t="s">
        <v>390</v>
      </c>
      <c r="D623" s="49">
        <v>0.97109999999999996</v>
      </c>
      <c r="E623" s="20">
        <v>0.96989999999999998</v>
      </c>
      <c r="ALR623" s="17"/>
      <c r="ALS623" s="17"/>
      <c r="ALT623" s="17"/>
      <c r="ALU623" s="17"/>
      <c r="ALV623" s="17"/>
      <c r="ALW623" s="17"/>
      <c r="ALX623" s="17"/>
    </row>
    <row r="624" spans="1:1012" s="16" customFormat="1" ht="36.75" customHeight="1" x14ac:dyDescent="0.25">
      <c r="A624" s="41" t="s">
        <v>462</v>
      </c>
      <c r="B624" s="42" t="s">
        <v>468</v>
      </c>
      <c r="C624" s="42" t="s">
        <v>390</v>
      </c>
      <c r="D624" s="49">
        <v>0.96260000000000001</v>
      </c>
      <c r="E624" s="20">
        <v>0.96989999999999998</v>
      </c>
      <c r="ALR624" s="17"/>
      <c r="ALS624" s="17"/>
      <c r="ALT624" s="17"/>
      <c r="ALU624" s="17"/>
      <c r="ALV624" s="17"/>
      <c r="ALW624" s="17"/>
      <c r="ALX624" s="17"/>
    </row>
    <row r="625" spans="1:1012" s="16" customFormat="1" ht="36.75" customHeight="1" x14ac:dyDescent="0.25">
      <c r="A625" s="41" t="s">
        <v>462</v>
      </c>
      <c r="B625" s="42" t="s">
        <v>469</v>
      </c>
      <c r="C625" s="42" t="s">
        <v>390</v>
      </c>
      <c r="D625" s="49">
        <v>0.97109999999999996</v>
      </c>
      <c r="E625" s="20">
        <v>0.96989999999999998</v>
      </c>
      <c r="ALR625" s="17"/>
      <c r="ALS625" s="17"/>
      <c r="ALT625" s="17"/>
      <c r="ALU625" s="17"/>
      <c r="ALV625" s="17"/>
      <c r="ALW625" s="17"/>
      <c r="ALX625" s="17"/>
    </row>
    <row r="626" spans="1:1012" s="16" customFormat="1" ht="36.75" customHeight="1" x14ac:dyDescent="0.25">
      <c r="A626" s="52" t="s">
        <v>399</v>
      </c>
      <c r="B626" s="42" t="s">
        <v>224</v>
      </c>
      <c r="C626" s="42" t="s">
        <v>390</v>
      </c>
      <c r="D626" s="49">
        <v>0.97109999999999996</v>
      </c>
      <c r="E626" s="20">
        <v>0.96989999999999998</v>
      </c>
      <c r="ALR626" s="17"/>
      <c r="ALS626" s="17"/>
      <c r="ALT626" s="17"/>
      <c r="ALU626" s="17"/>
      <c r="ALV626" s="17"/>
      <c r="ALW626" s="17"/>
      <c r="ALX626" s="17"/>
    </row>
    <row r="627" spans="1:1012" s="16" customFormat="1" ht="36.75" customHeight="1" x14ac:dyDescent="0.25">
      <c r="A627" s="52" t="s">
        <v>399</v>
      </c>
      <c r="B627" s="42">
        <v>12</v>
      </c>
      <c r="C627" s="42" t="s">
        <v>390</v>
      </c>
      <c r="D627" s="49">
        <v>0.97109999999999996</v>
      </c>
      <c r="E627" s="20">
        <v>0.96989999999999998</v>
      </c>
      <c r="ALR627" s="17"/>
      <c r="ALS627" s="17"/>
      <c r="ALT627" s="17"/>
      <c r="ALU627" s="17"/>
      <c r="ALV627" s="17"/>
      <c r="ALW627" s="17"/>
      <c r="ALX627" s="17"/>
    </row>
    <row r="628" spans="1:1012" s="16" customFormat="1" ht="36.75" customHeight="1" x14ac:dyDescent="0.25">
      <c r="A628" s="52" t="s">
        <v>399</v>
      </c>
      <c r="B628" s="42" t="s">
        <v>225</v>
      </c>
      <c r="C628" s="42" t="s">
        <v>390</v>
      </c>
      <c r="D628" s="49">
        <v>0.96260000000000001</v>
      </c>
      <c r="E628" s="20">
        <v>0.96989999999999998</v>
      </c>
      <c r="ALR628" s="17"/>
      <c r="ALS628" s="17"/>
      <c r="ALT628" s="17"/>
      <c r="ALU628" s="17"/>
      <c r="ALV628" s="17"/>
      <c r="ALW628" s="17"/>
      <c r="ALX628" s="17"/>
    </row>
    <row r="629" spans="1:1012" s="16" customFormat="1" ht="36.75" customHeight="1" x14ac:dyDescent="0.25">
      <c r="A629" s="52" t="s">
        <v>399</v>
      </c>
      <c r="B629" s="42" t="s">
        <v>470</v>
      </c>
      <c r="C629" s="42" t="s">
        <v>390</v>
      </c>
      <c r="D629" s="49">
        <v>0.97109999999999996</v>
      </c>
      <c r="E629" s="20">
        <v>0.96989999999999998</v>
      </c>
      <c r="ALR629" s="17"/>
      <c r="ALS629" s="17"/>
      <c r="ALT629" s="17"/>
      <c r="ALU629" s="17"/>
      <c r="ALV629" s="17"/>
      <c r="ALW629" s="17"/>
      <c r="ALX629" s="17"/>
    </row>
    <row r="630" spans="1:1012" s="16" customFormat="1" ht="36.75" customHeight="1" x14ac:dyDescent="0.25">
      <c r="A630" s="52" t="s">
        <v>399</v>
      </c>
      <c r="B630" s="42">
        <v>14</v>
      </c>
      <c r="C630" s="42" t="s">
        <v>390</v>
      </c>
      <c r="D630" s="49">
        <v>0.97109999999999996</v>
      </c>
      <c r="E630" s="20">
        <v>0.96989999999999998</v>
      </c>
      <c r="ALR630" s="17"/>
      <c r="ALS630" s="17"/>
      <c r="ALT630" s="17"/>
      <c r="ALU630" s="17"/>
      <c r="ALV630" s="17"/>
      <c r="ALW630" s="17"/>
      <c r="ALX630" s="17"/>
    </row>
    <row r="631" spans="1:1012" s="16" customFormat="1" ht="36.75" customHeight="1" x14ac:dyDescent="0.25">
      <c r="A631" s="52" t="s">
        <v>399</v>
      </c>
      <c r="B631" s="42">
        <v>2</v>
      </c>
      <c r="C631" s="42" t="s">
        <v>390</v>
      </c>
      <c r="D631" s="49">
        <v>0.96260000000000001</v>
      </c>
      <c r="E631" s="20">
        <v>0.96989999999999998</v>
      </c>
      <c r="ALR631" s="17"/>
      <c r="ALS631" s="17"/>
      <c r="ALT631" s="17"/>
      <c r="ALU631" s="17"/>
      <c r="ALV631" s="17"/>
      <c r="ALW631" s="17"/>
      <c r="ALX631" s="17"/>
    </row>
    <row r="632" spans="1:1012" s="16" customFormat="1" ht="36.75" customHeight="1" x14ac:dyDescent="0.25">
      <c r="A632" s="52" t="s">
        <v>399</v>
      </c>
      <c r="B632" s="42" t="s">
        <v>471</v>
      </c>
      <c r="C632" s="42" t="s">
        <v>390</v>
      </c>
      <c r="D632" s="49">
        <v>0.97109999999999996</v>
      </c>
      <c r="E632" s="20">
        <v>0.96989999999999998</v>
      </c>
      <c r="ALR632" s="17"/>
      <c r="ALS632" s="17"/>
      <c r="ALT632" s="17"/>
      <c r="ALU632" s="17"/>
      <c r="ALV632" s="17"/>
      <c r="ALW632" s="17"/>
      <c r="ALX632" s="17"/>
    </row>
    <row r="633" spans="1:1012" s="16" customFormat="1" ht="36.75" customHeight="1" x14ac:dyDescent="0.25">
      <c r="A633" s="52" t="s">
        <v>399</v>
      </c>
      <c r="B633" s="42">
        <v>4</v>
      </c>
      <c r="C633" s="42" t="s">
        <v>390</v>
      </c>
      <c r="D633" s="49">
        <v>0.97109999999999996</v>
      </c>
      <c r="E633" s="20">
        <v>0.96989999999999998</v>
      </c>
      <c r="ALR633" s="17"/>
      <c r="ALS633" s="17"/>
      <c r="ALT633" s="17"/>
      <c r="ALU633" s="17"/>
      <c r="ALV633" s="17"/>
      <c r="ALW633" s="17"/>
      <c r="ALX633" s="17"/>
    </row>
    <row r="634" spans="1:1012" s="16" customFormat="1" ht="36.75" customHeight="1" x14ac:dyDescent="0.25">
      <c r="A634" s="52" t="s">
        <v>399</v>
      </c>
      <c r="B634" s="42">
        <v>6</v>
      </c>
      <c r="C634" s="42" t="s">
        <v>390</v>
      </c>
      <c r="D634" s="49">
        <v>0.97109999999999996</v>
      </c>
      <c r="E634" s="20">
        <v>0.96989999999999998</v>
      </c>
      <c r="ALR634" s="17"/>
      <c r="ALS634" s="17"/>
      <c r="ALT634" s="17"/>
      <c r="ALU634" s="17"/>
      <c r="ALV634" s="17"/>
      <c r="ALW634" s="17"/>
      <c r="ALX634" s="17"/>
    </row>
    <row r="635" spans="1:1012" s="16" customFormat="1" ht="36.75" customHeight="1" x14ac:dyDescent="0.25">
      <c r="A635" s="52" t="s">
        <v>399</v>
      </c>
      <c r="B635" s="42" t="s">
        <v>465</v>
      </c>
      <c r="C635" s="42" t="s">
        <v>390</v>
      </c>
      <c r="D635" s="49">
        <v>0.97109999999999996</v>
      </c>
      <c r="E635" s="20">
        <v>0.96989999999999998</v>
      </c>
      <c r="ALR635" s="17"/>
      <c r="ALS635" s="17"/>
      <c r="ALT635" s="17"/>
      <c r="ALU635" s="17"/>
      <c r="ALV635" s="17"/>
      <c r="ALW635" s="17"/>
      <c r="ALX635" s="17"/>
    </row>
    <row r="636" spans="1:1012" s="16" customFormat="1" ht="36.75" customHeight="1" x14ac:dyDescent="0.25">
      <c r="A636" s="52" t="s">
        <v>282</v>
      </c>
      <c r="B636" s="42">
        <v>1</v>
      </c>
      <c r="C636" s="42" t="s">
        <v>390</v>
      </c>
      <c r="D636" s="49">
        <v>0.96260000000000001</v>
      </c>
      <c r="E636" s="20">
        <v>0.96989999999999998</v>
      </c>
      <c r="ALR636" s="17"/>
      <c r="ALS636" s="17"/>
      <c r="ALT636" s="17"/>
      <c r="ALU636" s="17"/>
      <c r="ALV636" s="17"/>
      <c r="ALW636" s="17"/>
      <c r="ALX636" s="17"/>
    </row>
    <row r="637" spans="1:1012" s="16" customFormat="1" ht="36.75" customHeight="1" x14ac:dyDescent="0.25">
      <c r="A637" s="52" t="s">
        <v>282</v>
      </c>
      <c r="B637" s="42">
        <v>3</v>
      </c>
      <c r="C637" s="42" t="s">
        <v>390</v>
      </c>
      <c r="D637" s="49">
        <v>0.97109999999999996</v>
      </c>
      <c r="E637" s="20">
        <v>0.96989999999999998</v>
      </c>
      <c r="ALR637" s="17"/>
      <c r="ALS637" s="17"/>
      <c r="ALT637" s="17"/>
      <c r="ALU637" s="17"/>
      <c r="ALV637" s="17"/>
      <c r="ALW637" s="17"/>
      <c r="ALX637" s="17"/>
    </row>
    <row r="638" spans="1:1012" s="16" customFormat="1" ht="36.75" customHeight="1" x14ac:dyDescent="0.25">
      <c r="A638" s="52" t="s">
        <v>282</v>
      </c>
      <c r="B638" s="42">
        <v>4</v>
      </c>
      <c r="C638" s="42" t="s">
        <v>390</v>
      </c>
      <c r="D638" s="49">
        <v>0.97109999999999996</v>
      </c>
      <c r="E638" s="20">
        <v>0.96989999999999998</v>
      </c>
      <c r="ALR638" s="17"/>
      <c r="ALS638" s="17"/>
      <c r="ALT638" s="17"/>
      <c r="ALU638" s="17"/>
      <c r="ALV638" s="17"/>
      <c r="ALW638" s="17"/>
      <c r="ALX638" s="17"/>
    </row>
    <row r="639" spans="1:1012" s="14" customFormat="1" ht="36.75" customHeight="1" x14ac:dyDescent="0.25">
      <c r="A639" s="48" t="s">
        <v>282</v>
      </c>
      <c r="B639" s="46">
        <v>8</v>
      </c>
      <c r="C639" s="46" t="s">
        <v>390</v>
      </c>
      <c r="D639" s="20">
        <v>0.96430000000000005</v>
      </c>
      <c r="E639" s="20">
        <v>0.96989999999999998</v>
      </c>
      <c r="ALR639" s="15"/>
      <c r="ALS639" s="15"/>
      <c r="ALT639" s="15"/>
      <c r="ALU639" s="15"/>
      <c r="ALV639" s="15"/>
      <c r="ALW639" s="15"/>
      <c r="ALX639" s="15"/>
    </row>
    <row r="640" spans="1:1012" s="16" customFormat="1" ht="36.75" customHeight="1" x14ac:dyDescent="0.25">
      <c r="A640" s="52" t="s">
        <v>282</v>
      </c>
      <c r="B640" s="42" t="s">
        <v>420</v>
      </c>
      <c r="C640" s="42" t="s">
        <v>390</v>
      </c>
      <c r="D640" s="49">
        <v>0.97109999999999996</v>
      </c>
      <c r="E640" s="20">
        <v>0.96989999999999998</v>
      </c>
      <c r="ALR640" s="17"/>
      <c r="ALS640" s="17"/>
      <c r="ALT640" s="17"/>
      <c r="ALU640" s="17"/>
      <c r="ALV640" s="17"/>
      <c r="ALW640" s="17"/>
      <c r="ALX640" s="17"/>
    </row>
    <row r="641" spans="1:1012" s="16" customFormat="1" ht="36.75" customHeight="1" x14ac:dyDescent="0.25">
      <c r="A641" s="52" t="s">
        <v>282</v>
      </c>
      <c r="B641" s="42">
        <v>18</v>
      </c>
      <c r="C641" s="42" t="s">
        <v>390</v>
      </c>
      <c r="D641" s="49">
        <v>0.97789999999999999</v>
      </c>
      <c r="E641" s="20">
        <v>0.96989999999999998</v>
      </c>
      <c r="ALR641" s="17"/>
      <c r="ALS641" s="17"/>
      <c r="ALT641" s="17"/>
      <c r="ALU641" s="17"/>
      <c r="ALV641" s="17"/>
      <c r="ALW641" s="17"/>
      <c r="ALX641" s="17"/>
    </row>
    <row r="642" spans="1:1012" s="16" customFormat="1" ht="36.75" customHeight="1" x14ac:dyDescent="0.25">
      <c r="A642" s="52" t="s">
        <v>282</v>
      </c>
      <c r="B642" s="42">
        <v>20</v>
      </c>
      <c r="C642" s="42" t="s">
        <v>390</v>
      </c>
      <c r="D642" s="49">
        <v>0.97789999999999999</v>
      </c>
      <c r="E642" s="20">
        <v>0.96989999999999998</v>
      </c>
      <c r="ALR642" s="17"/>
      <c r="ALS642" s="17"/>
      <c r="ALT642" s="17"/>
      <c r="ALU642" s="17"/>
      <c r="ALV642" s="17"/>
      <c r="ALW642" s="17"/>
      <c r="ALX642" s="17"/>
    </row>
    <row r="643" spans="1:1012" s="16" customFormat="1" ht="36.75" customHeight="1" x14ac:dyDescent="0.25">
      <c r="A643" s="52" t="s">
        <v>282</v>
      </c>
      <c r="B643" s="42" t="s">
        <v>472</v>
      </c>
      <c r="C643" s="42" t="s">
        <v>390</v>
      </c>
      <c r="D643" s="49">
        <v>0.97109999999999996</v>
      </c>
      <c r="E643" s="20">
        <v>0.96989999999999998</v>
      </c>
      <c r="ALR643" s="17"/>
      <c r="ALS643" s="17"/>
      <c r="ALT643" s="17"/>
      <c r="ALU643" s="17"/>
      <c r="ALV643" s="17"/>
      <c r="ALW643" s="17"/>
      <c r="ALX643" s="17"/>
    </row>
    <row r="644" spans="1:1012" s="16" customFormat="1" ht="36.75" customHeight="1" x14ac:dyDescent="0.25">
      <c r="A644" s="52" t="s">
        <v>417</v>
      </c>
      <c r="B644" s="42">
        <v>19</v>
      </c>
      <c r="C644" s="42" t="s">
        <v>390</v>
      </c>
      <c r="D644" s="49">
        <v>0.97109999999999996</v>
      </c>
      <c r="E644" s="20">
        <v>0.96989999999999998</v>
      </c>
      <c r="ALR644" s="17"/>
      <c r="ALS644" s="17"/>
      <c r="ALT644" s="17"/>
      <c r="ALU644" s="17"/>
      <c r="ALV644" s="17"/>
      <c r="ALW644" s="17"/>
      <c r="ALX644" s="17"/>
    </row>
    <row r="645" spans="1:1012" s="16" customFormat="1" ht="36.75" customHeight="1" x14ac:dyDescent="0.25">
      <c r="A645" s="52" t="s">
        <v>417</v>
      </c>
      <c r="B645" s="42">
        <v>21</v>
      </c>
      <c r="C645" s="42" t="s">
        <v>390</v>
      </c>
      <c r="D645" s="49">
        <v>0.97109999999999996</v>
      </c>
      <c r="E645" s="20">
        <v>0.96989999999999998</v>
      </c>
      <c r="ALR645" s="17"/>
      <c r="ALS645" s="17"/>
      <c r="ALT645" s="17"/>
      <c r="ALU645" s="17"/>
      <c r="ALV645" s="17"/>
      <c r="ALW645" s="17"/>
      <c r="ALX645" s="17"/>
    </row>
    <row r="646" spans="1:1012" s="16" customFormat="1" ht="36.75" customHeight="1" x14ac:dyDescent="0.25">
      <c r="A646" s="52" t="s">
        <v>407</v>
      </c>
      <c r="B646" s="42" t="s">
        <v>473</v>
      </c>
      <c r="C646" s="42" t="s">
        <v>390</v>
      </c>
      <c r="D646" s="49">
        <v>0.97109999999999996</v>
      </c>
      <c r="E646" s="20">
        <v>0.96989999999999998</v>
      </c>
      <c r="ALR646" s="17"/>
      <c r="ALS646" s="17"/>
      <c r="ALT646" s="17"/>
      <c r="ALU646" s="17"/>
      <c r="ALV646" s="17"/>
      <c r="ALW646" s="17"/>
      <c r="ALX646" s="17"/>
    </row>
    <row r="647" spans="1:1012" s="16" customFormat="1" ht="36.75" customHeight="1" x14ac:dyDescent="0.25">
      <c r="A647" s="52" t="s">
        <v>407</v>
      </c>
      <c r="B647" s="42">
        <v>29</v>
      </c>
      <c r="C647" s="42" t="s">
        <v>390</v>
      </c>
      <c r="D647" s="49">
        <v>0.97109999999999996</v>
      </c>
      <c r="E647" s="20">
        <v>0.96989999999999998</v>
      </c>
      <c r="ALR647" s="17"/>
      <c r="ALS647" s="17"/>
      <c r="ALT647" s="17"/>
      <c r="ALU647" s="17"/>
      <c r="ALV647" s="17"/>
      <c r="ALW647" s="17"/>
      <c r="ALX647" s="17"/>
    </row>
    <row r="648" spans="1:1012" s="16" customFormat="1" ht="36.75" customHeight="1" x14ac:dyDescent="0.25">
      <c r="A648" s="52" t="s">
        <v>407</v>
      </c>
      <c r="B648" s="42" t="s">
        <v>396</v>
      </c>
      <c r="C648" s="42" t="s">
        <v>390</v>
      </c>
      <c r="D648" s="49">
        <v>0.97109999999999996</v>
      </c>
      <c r="E648" s="20">
        <v>0.96989999999999998</v>
      </c>
      <c r="ALR648" s="17"/>
      <c r="ALS648" s="17"/>
      <c r="ALT648" s="17"/>
      <c r="ALU648" s="17"/>
      <c r="ALV648" s="17"/>
      <c r="ALW648" s="17"/>
      <c r="ALX648" s="17"/>
    </row>
    <row r="649" spans="1:1012" s="16" customFormat="1" ht="36.75" customHeight="1" x14ac:dyDescent="0.25">
      <c r="A649" s="52" t="s">
        <v>407</v>
      </c>
      <c r="B649" s="42">
        <v>31</v>
      </c>
      <c r="C649" s="42" t="s">
        <v>390</v>
      </c>
      <c r="D649" s="49">
        <v>0.97109999999999996</v>
      </c>
      <c r="E649" s="20">
        <v>0.96989999999999998</v>
      </c>
      <c r="ALR649" s="17"/>
      <c r="ALS649" s="17"/>
      <c r="ALT649" s="17"/>
      <c r="ALU649" s="17"/>
      <c r="ALV649" s="17"/>
      <c r="ALW649" s="17"/>
      <c r="ALX649" s="17"/>
    </row>
    <row r="650" spans="1:1012" s="16" customFormat="1" ht="36.75" customHeight="1" x14ac:dyDescent="0.25">
      <c r="A650" s="52" t="s">
        <v>407</v>
      </c>
      <c r="B650" s="42" t="s">
        <v>474</v>
      </c>
      <c r="C650" s="42" t="s">
        <v>390</v>
      </c>
      <c r="D650" s="49">
        <v>0.97109999999999996</v>
      </c>
      <c r="E650" s="20">
        <v>0.96989999999999998</v>
      </c>
      <c r="ALR650" s="17"/>
      <c r="ALS650" s="17"/>
      <c r="ALT650" s="17"/>
      <c r="ALU650" s="17"/>
      <c r="ALV650" s="17"/>
      <c r="ALW650" s="17"/>
      <c r="ALX650" s="17"/>
    </row>
    <row r="651" spans="1:1012" s="16" customFormat="1" ht="36.75" customHeight="1" x14ac:dyDescent="0.25">
      <c r="A651" s="52" t="s">
        <v>407</v>
      </c>
      <c r="B651" s="42">
        <v>33</v>
      </c>
      <c r="C651" s="42" t="s">
        <v>390</v>
      </c>
      <c r="D651" s="49">
        <v>0.97109999999999996</v>
      </c>
      <c r="E651" s="20">
        <v>0.96989999999999998</v>
      </c>
      <c r="ALR651" s="17"/>
      <c r="ALS651" s="17"/>
      <c r="ALT651" s="17"/>
      <c r="ALU651" s="17"/>
      <c r="ALV651" s="17"/>
      <c r="ALW651" s="17"/>
      <c r="ALX651" s="17"/>
    </row>
    <row r="652" spans="1:1012" s="16" customFormat="1" ht="36.75" customHeight="1" x14ac:dyDescent="0.25">
      <c r="A652" s="52" t="s">
        <v>407</v>
      </c>
      <c r="B652" s="42" t="s">
        <v>400</v>
      </c>
      <c r="C652" s="42" t="s">
        <v>243</v>
      </c>
      <c r="D652" s="49">
        <v>0.97789999999999999</v>
      </c>
      <c r="E652" s="49">
        <v>0.9869</v>
      </c>
      <c r="ALR652" s="17"/>
      <c r="ALS652" s="17"/>
      <c r="ALT652" s="17"/>
      <c r="ALU652" s="17"/>
      <c r="ALV652" s="17"/>
      <c r="ALW652" s="17"/>
      <c r="ALX652" s="17"/>
    </row>
    <row r="653" spans="1:1012" s="16" customFormat="1" ht="36.75" customHeight="1" x14ac:dyDescent="0.25">
      <c r="A653" s="52" t="s">
        <v>407</v>
      </c>
      <c r="B653" s="42">
        <v>30</v>
      </c>
      <c r="C653" s="42" t="s">
        <v>390</v>
      </c>
      <c r="D653" s="49">
        <v>0.96260000000000001</v>
      </c>
      <c r="E653" s="20">
        <v>0.96989999999999998</v>
      </c>
      <c r="ALR653" s="17"/>
      <c r="ALS653" s="17"/>
      <c r="ALT653" s="17"/>
      <c r="ALU653" s="17"/>
      <c r="ALV653" s="17"/>
      <c r="ALW653" s="17"/>
      <c r="ALX653" s="17"/>
    </row>
    <row r="654" spans="1:1012" s="16" customFormat="1" ht="36.75" customHeight="1" x14ac:dyDescent="0.25">
      <c r="A654" s="52" t="s">
        <v>407</v>
      </c>
      <c r="B654" s="42" t="s">
        <v>454</v>
      </c>
      <c r="C654" s="42" t="s">
        <v>390</v>
      </c>
      <c r="D654" s="49">
        <v>0.97109999999999996</v>
      </c>
      <c r="E654" s="20">
        <v>0.96989999999999998</v>
      </c>
      <c r="ALR654" s="17"/>
      <c r="ALS654" s="17"/>
      <c r="ALT654" s="17"/>
      <c r="ALU654" s="17"/>
      <c r="ALV654" s="17"/>
      <c r="ALW654" s="17"/>
      <c r="ALX654" s="17"/>
    </row>
    <row r="655" spans="1:1012" s="16" customFormat="1" ht="36.75" customHeight="1" x14ac:dyDescent="0.25">
      <c r="A655" s="41" t="s">
        <v>475</v>
      </c>
      <c r="B655" s="42" t="s">
        <v>471</v>
      </c>
      <c r="C655" s="42" t="s">
        <v>390</v>
      </c>
      <c r="D655" s="49">
        <v>0.97109999999999996</v>
      </c>
      <c r="E655" s="20">
        <v>0.96989999999999998</v>
      </c>
      <c r="ALR655" s="17"/>
      <c r="ALS655" s="17"/>
      <c r="ALT655" s="17"/>
      <c r="ALU655" s="17"/>
      <c r="ALV655" s="17"/>
      <c r="ALW655" s="17"/>
      <c r="ALX655" s="17"/>
    </row>
    <row r="656" spans="1:1012" s="16" customFormat="1" ht="36.75" customHeight="1" x14ac:dyDescent="0.25">
      <c r="A656" s="52" t="s">
        <v>282</v>
      </c>
      <c r="B656" s="42">
        <v>21</v>
      </c>
      <c r="C656" s="42" t="s">
        <v>390</v>
      </c>
      <c r="D656" s="49">
        <v>0.97109999999999996</v>
      </c>
      <c r="E656" s="20">
        <v>0.96989999999999998</v>
      </c>
      <c r="ALR656" s="17"/>
      <c r="ALS656" s="17"/>
      <c r="ALT656" s="17"/>
      <c r="ALU656" s="17"/>
      <c r="ALV656" s="17"/>
      <c r="ALW656" s="17"/>
      <c r="ALX656" s="17"/>
    </row>
    <row r="657" spans="1:1012" s="16" customFormat="1" ht="36.75" customHeight="1" x14ac:dyDescent="0.25">
      <c r="A657" s="52" t="s">
        <v>282</v>
      </c>
      <c r="B657" s="42" t="s">
        <v>476</v>
      </c>
      <c r="C657" s="42" t="s">
        <v>390</v>
      </c>
      <c r="D657" s="49">
        <v>0.97109999999999996</v>
      </c>
      <c r="E657" s="20">
        <v>0.96989999999999998</v>
      </c>
      <c r="ALR657" s="17"/>
      <c r="ALS657" s="17"/>
      <c r="ALT657" s="17"/>
      <c r="ALU657" s="17"/>
      <c r="ALV657" s="17"/>
      <c r="ALW657" s="17"/>
      <c r="ALX657" s="17"/>
    </row>
    <row r="658" spans="1:1012" s="16" customFormat="1" ht="36.75" customHeight="1" x14ac:dyDescent="0.25">
      <c r="A658" s="52" t="s">
        <v>282</v>
      </c>
      <c r="B658" s="42" t="s">
        <v>477</v>
      </c>
      <c r="C658" s="42" t="s">
        <v>390</v>
      </c>
      <c r="D658" s="49">
        <v>0.97109999999999996</v>
      </c>
      <c r="E658" s="20">
        <v>0.96989999999999998</v>
      </c>
      <c r="ALR658" s="17"/>
      <c r="ALS658" s="17"/>
      <c r="ALT658" s="17"/>
      <c r="ALU658" s="17"/>
      <c r="ALV658" s="17"/>
      <c r="ALW658" s="17"/>
      <c r="ALX658" s="17"/>
    </row>
    <row r="659" spans="1:1012" s="16" customFormat="1" ht="36.75" customHeight="1" x14ac:dyDescent="0.25">
      <c r="A659" s="52" t="s">
        <v>282</v>
      </c>
      <c r="B659" s="42" t="s">
        <v>478</v>
      </c>
      <c r="C659" s="42" t="s">
        <v>390</v>
      </c>
      <c r="D659" s="49">
        <v>0.97109999999999996</v>
      </c>
      <c r="E659" s="20">
        <v>0.96989999999999998</v>
      </c>
      <c r="ALR659" s="17"/>
      <c r="ALS659" s="17"/>
      <c r="ALT659" s="17"/>
      <c r="ALU659" s="17"/>
      <c r="ALV659" s="17"/>
      <c r="ALW659" s="17"/>
      <c r="ALX659" s="17"/>
    </row>
    <row r="660" spans="1:1012" s="16" customFormat="1" ht="36.75" customHeight="1" x14ac:dyDescent="0.25">
      <c r="A660" s="52" t="s">
        <v>282</v>
      </c>
      <c r="B660" s="42">
        <v>23</v>
      </c>
      <c r="C660" s="42" t="s">
        <v>390</v>
      </c>
      <c r="D660" s="49">
        <v>0.97109999999999996</v>
      </c>
      <c r="E660" s="20">
        <v>0.96989999999999998</v>
      </c>
      <c r="ALR660" s="17"/>
      <c r="ALS660" s="17"/>
      <c r="ALT660" s="17"/>
      <c r="ALU660" s="17"/>
      <c r="ALV660" s="17"/>
      <c r="ALW660" s="17"/>
      <c r="ALX660" s="17"/>
    </row>
    <row r="661" spans="1:1012" s="16" customFormat="1" ht="36.75" customHeight="1" x14ac:dyDescent="0.25">
      <c r="A661" s="52" t="s">
        <v>282</v>
      </c>
      <c r="B661" s="42" t="s">
        <v>479</v>
      </c>
      <c r="C661" s="42" t="s">
        <v>390</v>
      </c>
      <c r="D661" s="49">
        <v>0.97109999999999996</v>
      </c>
      <c r="E661" s="20">
        <v>0.96989999999999998</v>
      </c>
      <c r="ALR661" s="17"/>
      <c r="ALS661" s="17"/>
      <c r="ALT661" s="17"/>
      <c r="ALU661" s="17"/>
      <c r="ALV661" s="17"/>
      <c r="ALW661" s="17"/>
      <c r="ALX661" s="17"/>
    </row>
    <row r="662" spans="1:1012" s="16" customFormat="1" ht="36.75" customHeight="1" x14ac:dyDescent="0.25">
      <c r="A662" s="52" t="s">
        <v>282</v>
      </c>
      <c r="B662" s="42" t="s">
        <v>480</v>
      </c>
      <c r="C662" s="42" t="s">
        <v>390</v>
      </c>
      <c r="D662" s="49">
        <v>0.97109999999999996</v>
      </c>
      <c r="E662" s="20">
        <v>0.96989999999999998</v>
      </c>
      <c r="ALR662" s="17"/>
      <c r="ALS662" s="17"/>
      <c r="ALT662" s="17"/>
      <c r="ALU662" s="17"/>
      <c r="ALV662" s="17"/>
      <c r="ALW662" s="17"/>
      <c r="ALX662" s="17"/>
    </row>
    <row r="663" spans="1:1012" s="16" customFormat="1" ht="36.75" customHeight="1" x14ac:dyDescent="0.25">
      <c r="A663" s="52" t="s">
        <v>282</v>
      </c>
      <c r="B663" s="42" t="s">
        <v>481</v>
      </c>
      <c r="C663" s="42" t="s">
        <v>390</v>
      </c>
      <c r="D663" s="49">
        <v>0.97109999999999996</v>
      </c>
      <c r="E663" s="20">
        <v>0.96989999999999998</v>
      </c>
      <c r="ALR663" s="17"/>
      <c r="ALS663" s="17"/>
      <c r="ALT663" s="17"/>
      <c r="ALU663" s="17"/>
      <c r="ALV663" s="17"/>
      <c r="ALW663" s="17"/>
      <c r="ALX663" s="17"/>
    </row>
    <row r="664" spans="1:1012" s="14" customFormat="1" ht="36.75" customHeight="1" x14ac:dyDescent="0.25">
      <c r="A664" s="48" t="s">
        <v>236</v>
      </c>
      <c r="B664" s="46">
        <v>70</v>
      </c>
      <c r="C664" s="46" t="s">
        <v>390</v>
      </c>
      <c r="D664" s="20">
        <v>0.97109999999999996</v>
      </c>
      <c r="E664" s="20">
        <v>0.96989999999999998</v>
      </c>
      <c r="ALR664" s="15"/>
      <c r="ALS664" s="15"/>
      <c r="ALT664" s="15"/>
      <c r="ALU664" s="15"/>
      <c r="ALV664" s="15"/>
      <c r="ALW664" s="15"/>
      <c r="ALX664" s="15"/>
    </row>
    <row r="665" spans="1:1012" s="14" customFormat="1" ht="36.75" customHeight="1" x14ac:dyDescent="0.25">
      <c r="A665" s="52" t="s">
        <v>236</v>
      </c>
      <c r="B665" s="42">
        <v>72</v>
      </c>
      <c r="C665" s="42" t="s">
        <v>390</v>
      </c>
      <c r="D665" s="49">
        <v>0.97109999999999996</v>
      </c>
      <c r="E665" s="20">
        <v>0.96989999999999998</v>
      </c>
      <c r="ALR665" s="15"/>
      <c r="ALS665" s="15"/>
      <c r="ALT665" s="15"/>
      <c r="ALU665" s="15"/>
      <c r="ALV665" s="15"/>
      <c r="ALW665" s="15"/>
      <c r="ALX665" s="15"/>
    </row>
    <row r="666" spans="1:1012" s="14" customFormat="1" ht="36.75" customHeight="1" x14ac:dyDescent="0.25">
      <c r="A666" s="52" t="s">
        <v>236</v>
      </c>
      <c r="B666" s="42">
        <v>74</v>
      </c>
      <c r="C666" s="42" t="s">
        <v>390</v>
      </c>
      <c r="D666" s="49">
        <v>0.97109999999999996</v>
      </c>
      <c r="E666" s="20">
        <v>0.96989999999999998</v>
      </c>
      <c r="ALR666" s="15"/>
      <c r="ALS666" s="15"/>
      <c r="ALT666" s="15"/>
      <c r="ALU666" s="15"/>
      <c r="ALV666" s="15"/>
      <c r="ALW666" s="15"/>
      <c r="ALX666" s="15"/>
    </row>
    <row r="667" spans="1:1012" s="14" customFormat="1" ht="36.75" customHeight="1" x14ac:dyDescent="0.25">
      <c r="A667" s="52" t="s">
        <v>236</v>
      </c>
      <c r="B667" s="42" t="s">
        <v>482</v>
      </c>
      <c r="C667" s="42" t="s">
        <v>390</v>
      </c>
      <c r="D667" s="49">
        <v>0.97109999999999996</v>
      </c>
      <c r="E667" s="20">
        <v>0.96989999999999998</v>
      </c>
      <c r="ALR667" s="15"/>
      <c r="ALS667" s="15"/>
      <c r="ALT667" s="15"/>
      <c r="ALU667" s="15"/>
      <c r="ALV667" s="15"/>
      <c r="ALW667" s="15"/>
      <c r="ALX667" s="15"/>
    </row>
    <row r="668" spans="1:1012" s="16" customFormat="1" ht="36.75" customHeight="1" x14ac:dyDescent="0.25">
      <c r="A668" s="52" t="s">
        <v>417</v>
      </c>
      <c r="B668" s="42">
        <v>13</v>
      </c>
      <c r="C668" s="42" t="s">
        <v>390</v>
      </c>
      <c r="D668" s="49">
        <v>0.97109999999999996</v>
      </c>
      <c r="E668" s="20">
        <v>0.96989999999999998</v>
      </c>
      <c r="ALR668" s="17"/>
      <c r="ALS668" s="17"/>
      <c r="ALT668" s="17"/>
      <c r="ALU668" s="17"/>
      <c r="ALV668" s="17"/>
      <c r="ALW668" s="17"/>
      <c r="ALX668" s="17"/>
    </row>
    <row r="669" spans="1:1012" s="16" customFormat="1" ht="36.75" customHeight="1" x14ac:dyDescent="0.25">
      <c r="A669" s="52" t="s">
        <v>417</v>
      </c>
      <c r="B669" s="42" t="s">
        <v>231</v>
      </c>
      <c r="C669" s="42" t="s">
        <v>390</v>
      </c>
      <c r="D669" s="49">
        <v>0.96260000000000001</v>
      </c>
      <c r="E669" s="20">
        <v>0.96989999999999998</v>
      </c>
      <c r="ALR669" s="17"/>
      <c r="ALS669" s="17"/>
      <c r="ALT669" s="17"/>
      <c r="ALU669" s="17"/>
      <c r="ALV669" s="17"/>
      <c r="ALW669" s="17"/>
      <c r="ALX669" s="17"/>
    </row>
    <row r="670" spans="1:1012" s="16" customFormat="1" ht="36.75" customHeight="1" x14ac:dyDescent="0.25">
      <c r="A670" s="52" t="s">
        <v>417</v>
      </c>
      <c r="B670" s="42">
        <v>15</v>
      </c>
      <c r="C670" s="42" t="s">
        <v>390</v>
      </c>
      <c r="D670" s="49">
        <v>0.97109999999999996</v>
      </c>
      <c r="E670" s="20">
        <v>0.96989999999999998</v>
      </c>
      <c r="ALR670" s="17"/>
      <c r="ALS670" s="17"/>
      <c r="ALT670" s="17"/>
      <c r="ALU670" s="17"/>
      <c r="ALV670" s="17"/>
      <c r="ALW670" s="17"/>
      <c r="ALX670" s="17"/>
    </row>
    <row r="671" spans="1:1012" s="16" customFormat="1" ht="36.75" customHeight="1" x14ac:dyDescent="0.25">
      <c r="A671" s="52" t="s">
        <v>417</v>
      </c>
      <c r="B671" s="42">
        <v>17</v>
      </c>
      <c r="C671" s="42" t="s">
        <v>390</v>
      </c>
      <c r="D671" s="49">
        <v>0.97109999999999996</v>
      </c>
      <c r="E671" s="20">
        <v>0.96989999999999998</v>
      </c>
      <c r="ALR671" s="17"/>
      <c r="ALS671" s="17"/>
      <c r="ALT671" s="17"/>
      <c r="ALU671" s="17"/>
      <c r="ALV671" s="17"/>
      <c r="ALW671" s="17"/>
      <c r="ALX671" s="17"/>
    </row>
    <row r="672" spans="1:1012" s="16" customFormat="1" ht="36.75" customHeight="1" x14ac:dyDescent="0.25">
      <c r="A672" s="52" t="s">
        <v>362</v>
      </c>
      <c r="B672" s="61" t="s">
        <v>483</v>
      </c>
      <c r="C672" s="42" t="s">
        <v>390</v>
      </c>
      <c r="D672" s="49">
        <v>0.97109999999999996</v>
      </c>
      <c r="E672" s="20">
        <v>0.96989999999999998</v>
      </c>
      <c r="ALR672" s="17"/>
      <c r="ALS672" s="17"/>
      <c r="ALT672" s="17"/>
      <c r="ALU672" s="17"/>
      <c r="ALV672" s="17"/>
      <c r="ALW672" s="17"/>
      <c r="ALX672" s="17"/>
    </row>
    <row r="673" spans="1:1012" s="14" customFormat="1" ht="36.75" customHeight="1" x14ac:dyDescent="0.25">
      <c r="A673" s="48" t="s">
        <v>362</v>
      </c>
      <c r="B673" s="46">
        <v>24</v>
      </c>
      <c r="C673" s="46" t="s">
        <v>390</v>
      </c>
      <c r="D673" s="49">
        <v>0.97789999999999999</v>
      </c>
      <c r="E673" s="20">
        <v>0.96989999999999998</v>
      </c>
      <c r="ALR673" s="15"/>
      <c r="ALS673" s="15"/>
      <c r="ALT673" s="15"/>
      <c r="ALU673" s="15"/>
      <c r="ALV673" s="15"/>
      <c r="ALW673" s="15"/>
      <c r="ALX673" s="15"/>
    </row>
    <row r="674" spans="1:1012" s="14" customFormat="1" ht="36.75" customHeight="1" x14ac:dyDescent="0.25">
      <c r="A674" s="48" t="s">
        <v>362</v>
      </c>
      <c r="B674" s="60" t="s">
        <v>484</v>
      </c>
      <c r="C674" s="46" t="s">
        <v>390</v>
      </c>
      <c r="D674" s="49">
        <v>0.97789999999999999</v>
      </c>
      <c r="E674" s="20">
        <v>0.96989999999999998</v>
      </c>
      <c r="ALR674" s="15"/>
      <c r="ALS674" s="15"/>
      <c r="ALT674" s="15"/>
      <c r="ALU674" s="15"/>
      <c r="ALV674" s="15"/>
      <c r="ALW674" s="15"/>
      <c r="ALX674" s="15"/>
    </row>
    <row r="675" spans="1:1012" s="16" customFormat="1" ht="36.75" customHeight="1" x14ac:dyDescent="0.25">
      <c r="A675" s="52" t="s">
        <v>282</v>
      </c>
      <c r="B675" s="42">
        <v>13</v>
      </c>
      <c r="C675" s="42" t="s">
        <v>390</v>
      </c>
      <c r="D675" s="49">
        <v>0.97109999999999996</v>
      </c>
      <c r="E675" s="20">
        <v>0.96989999999999998</v>
      </c>
      <c r="ALR675" s="17"/>
      <c r="ALS675" s="17"/>
      <c r="ALT675" s="17"/>
      <c r="ALU675" s="17"/>
      <c r="ALV675" s="17"/>
      <c r="ALW675" s="17"/>
      <c r="ALX675" s="17"/>
    </row>
    <row r="676" spans="1:1012" s="16" customFormat="1" ht="36.75" customHeight="1" x14ac:dyDescent="0.25">
      <c r="A676" s="52" t="s">
        <v>282</v>
      </c>
      <c r="B676" s="42">
        <v>17</v>
      </c>
      <c r="C676" s="42" t="s">
        <v>390</v>
      </c>
      <c r="D676" s="49">
        <v>0.97109999999999996</v>
      </c>
      <c r="E676" s="20">
        <v>0.96989999999999998</v>
      </c>
      <c r="ALR676" s="17"/>
      <c r="ALS676" s="17"/>
      <c r="ALT676" s="17"/>
      <c r="ALU676" s="17"/>
      <c r="ALV676" s="17"/>
      <c r="ALW676" s="17"/>
      <c r="ALX676" s="17"/>
    </row>
    <row r="677" spans="1:1012" s="16" customFormat="1" ht="36.75" customHeight="1" x14ac:dyDescent="0.25">
      <c r="A677" s="52" t="s">
        <v>282</v>
      </c>
      <c r="B677" s="42" t="s">
        <v>485</v>
      </c>
      <c r="C677" s="42" t="s">
        <v>390</v>
      </c>
      <c r="D677" s="49">
        <v>0.97109999999999996</v>
      </c>
      <c r="E677" s="20">
        <v>0.96989999999999998</v>
      </c>
      <c r="ALR677" s="17"/>
      <c r="ALS677" s="17"/>
      <c r="ALT677" s="17"/>
      <c r="ALU677" s="17"/>
      <c r="ALV677" s="17"/>
      <c r="ALW677" s="17"/>
      <c r="ALX677" s="17"/>
    </row>
    <row r="678" spans="1:1012" s="16" customFormat="1" ht="36.75" customHeight="1" x14ac:dyDescent="0.25">
      <c r="A678" s="52" t="s">
        <v>282</v>
      </c>
      <c r="B678" s="42" t="s">
        <v>486</v>
      </c>
      <c r="C678" s="42" t="s">
        <v>390</v>
      </c>
      <c r="D678" s="49">
        <v>0.97109999999999996</v>
      </c>
      <c r="E678" s="20">
        <v>0.96989999999999998</v>
      </c>
      <c r="ALR678" s="17"/>
      <c r="ALS678" s="17"/>
      <c r="ALT678" s="17"/>
      <c r="ALU678" s="17"/>
      <c r="ALV678" s="17"/>
      <c r="ALW678" s="17"/>
      <c r="ALX678" s="17"/>
    </row>
    <row r="679" spans="1:1012" s="16" customFormat="1" ht="36.75" customHeight="1" x14ac:dyDescent="0.25">
      <c r="A679" s="52" t="s">
        <v>282</v>
      </c>
      <c r="B679" s="42">
        <v>19</v>
      </c>
      <c r="C679" s="42" t="s">
        <v>390</v>
      </c>
      <c r="D679" s="49">
        <v>0.97789999999999999</v>
      </c>
      <c r="E679" s="20">
        <v>0.96989999999999998</v>
      </c>
      <c r="ALR679" s="17"/>
      <c r="ALS679" s="17"/>
      <c r="ALT679" s="17"/>
      <c r="ALU679" s="17"/>
      <c r="ALV679" s="17"/>
      <c r="ALW679" s="17"/>
      <c r="ALX679" s="17"/>
    </row>
    <row r="680" spans="1:1012" s="16" customFormat="1" ht="36.75" customHeight="1" x14ac:dyDescent="0.25">
      <c r="A680" s="52" t="s">
        <v>282</v>
      </c>
      <c r="B680" s="42" t="s">
        <v>487</v>
      </c>
      <c r="C680" s="42" t="s">
        <v>390</v>
      </c>
      <c r="D680" s="49">
        <v>0.97109999999999996</v>
      </c>
      <c r="E680" s="20">
        <v>0.96989999999999998</v>
      </c>
      <c r="ALR680" s="17"/>
      <c r="ALS680" s="17"/>
      <c r="ALT680" s="17"/>
      <c r="ALU680" s="17"/>
      <c r="ALV680" s="17"/>
      <c r="ALW680" s="17"/>
      <c r="ALX680" s="17"/>
    </row>
    <row r="681" spans="1:1012" s="16" customFormat="1" ht="36.75" customHeight="1" x14ac:dyDescent="0.25">
      <c r="A681" s="52" t="s">
        <v>282</v>
      </c>
      <c r="B681" s="42" t="s">
        <v>488</v>
      </c>
      <c r="C681" s="42" t="s">
        <v>390</v>
      </c>
      <c r="D681" s="49">
        <v>0.97789999999999999</v>
      </c>
      <c r="E681" s="20">
        <v>0.96989999999999998</v>
      </c>
      <c r="ALR681" s="17"/>
      <c r="ALS681" s="17"/>
      <c r="ALT681" s="17"/>
      <c r="ALU681" s="17"/>
      <c r="ALV681" s="17"/>
      <c r="ALW681" s="17"/>
      <c r="ALX681" s="17"/>
    </row>
    <row r="682" spans="1:1012" s="16" customFormat="1" ht="36.75" customHeight="1" x14ac:dyDescent="0.25">
      <c r="A682" s="52" t="s">
        <v>282</v>
      </c>
      <c r="B682" s="42">
        <v>14</v>
      </c>
      <c r="C682" s="42" t="s">
        <v>390</v>
      </c>
      <c r="D682" s="49">
        <v>0.97109999999999996</v>
      </c>
      <c r="E682" s="20">
        <v>0.96989999999999998</v>
      </c>
      <c r="ALR682" s="17"/>
      <c r="ALS682" s="17"/>
      <c r="ALT682" s="17"/>
      <c r="ALU682" s="17"/>
      <c r="ALV682" s="17"/>
      <c r="ALW682" s="17"/>
      <c r="ALX682" s="17"/>
    </row>
    <row r="683" spans="1:1012" s="16" customFormat="1" ht="36.75" customHeight="1" x14ac:dyDescent="0.25">
      <c r="A683" s="52" t="s">
        <v>282</v>
      </c>
      <c r="B683" s="42" t="s">
        <v>226</v>
      </c>
      <c r="C683" s="42" t="s">
        <v>390</v>
      </c>
      <c r="D683" s="49">
        <v>0.97789999999999999</v>
      </c>
      <c r="E683" s="20">
        <v>0.96989999999999998</v>
      </c>
      <c r="ALR683" s="17"/>
      <c r="ALS683" s="17"/>
      <c r="ALT683" s="17"/>
      <c r="ALU683" s="17"/>
      <c r="ALV683" s="17"/>
      <c r="ALW683" s="17"/>
      <c r="ALX683" s="17"/>
    </row>
    <row r="684" spans="1:1012" s="16" customFormat="1" ht="36.75" customHeight="1" x14ac:dyDescent="0.25">
      <c r="A684" s="52" t="s">
        <v>282</v>
      </c>
      <c r="B684" s="42">
        <v>16</v>
      </c>
      <c r="C684" s="42" t="s">
        <v>390</v>
      </c>
      <c r="D684" s="49">
        <v>0.97109999999999996</v>
      </c>
      <c r="E684" s="20">
        <v>0.96989999999999998</v>
      </c>
      <c r="ALR684" s="17"/>
      <c r="ALS684" s="17"/>
      <c r="ALT684" s="17"/>
      <c r="ALU684" s="17"/>
      <c r="ALV684" s="17"/>
      <c r="ALW684" s="17"/>
      <c r="ALX684" s="17"/>
    </row>
    <row r="685" spans="1:1012" s="16" customFormat="1" ht="36.75" customHeight="1" x14ac:dyDescent="0.25">
      <c r="A685" s="52" t="s">
        <v>362</v>
      </c>
      <c r="B685" s="42" t="s">
        <v>489</v>
      </c>
      <c r="C685" s="42" t="s">
        <v>390</v>
      </c>
      <c r="D685" s="49">
        <v>0.97109999999999996</v>
      </c>
      <c r="E685" s="20">
        <v>0.96989999999999998</v>
      </c>
      <c r="ALR685" s="17"/>
      <c r="ALS685" s="17"/>
      <c r="ALT685" s="17"/>
      <c r="ALU685" s="17"/>
      <c r="ALV685" s="17"/>
      <c r="ALW685" s="17"/>
      <c r="ALX685" s="17"/>
    </row>
    <row r="686" spans="1:1012" s="16" customFormat="1" ht="36.75" customHeight="1" x14ac:dyDescent="0.25">
      <c r="A686" s="52" t="s">
        <v>362</v>
      </c>
      <c r="B686" s="42" t="s">
        <v>405</v>
      </c>
      <c r="C686" s="42" t="s">
        <v>390</v>
      </c>
      <c r="D686" s="49">
        <v>0.97109999999999996</v>
      </c>
      <c r="E686" s="20">
        <v>0.96989999999999998</v>
      </c>
      <c r="ALR686" s="17"/>
      <c r="ALS686" s="17"/>
      <c r="ALT686" s="17"/>
      <c r="ALU686" s="17"/>
      <c r="ALV686" s="17"/>
      <c r="ALW686" s="17"/>
      <c r="ALX686" s="17"/>
    </row>
    <row r="687" spans="1:1012" s="16" customFormat="1" ht="36.75" customHeight="1" x14ac:dyDescent="0.25">
      <c r="A687" s="52" t="s">
        <v>362</v>
      </c>
      <c r="B687" s="42">
        <v>27</v>
      </c>
      <c r="C687" s="42" t="s">
        <v>390</v>
      </c>
      <c r="D687" s="49">
        <v>0.97109999999999996</v>
      </c>
      <c r="E687" s="20">
        <v>0.96989999999999998</v>
      </c>
      <c r="ALR687" s="17"/>
      <c r="ALS687" s="17"/>
      <c r="ALT687" s="17"/>
      <c r="ALU687" s="17"/>
      <c r="ALV687" s="17"/>
      <c r="ALW687" s="17"/>
      <c r="ALX687" s="17"/>
    </row>
    <row r="688" spans="1:1012" s="16" customFormat="1" ht="36.75" customHeight="1" x14ac:dyDescent="0.25">
      <c r="A688" s="52" t="s">
        <v>362</v>
      </c>
      <c r="B688" s="42">
        <v>44</v>
      </c>
      <c r="C688" s="42" t="s">
        <v>390</v>
      </c>
      <c r="D688" s="49">
        <v>0.96260000000000001</v>
      </c>
      <c r="E688" s="20">
        <v>0.96989999999999998</v>
      </c>
      <c r="ALR688" s="17"/>
      <c r="ALS688" s="17"/>
      <c r="ALT688" s="17"/>
      <c r="ALU688" s="17"/>
      <c r="ALV688" s="17"/>
      <c r="ALW688" s="17"/>
      <c r="ALX688" s="17"/>
    </row>
    <row r="689" spans="1:1012" s="16" customFormat="1" ht="36.75" customHeight="1" x14ac:dyDescent="0.25">
      <c r="A689" s="52" t="s">
        <v>362</v>
      </c>
      <c r="B689" s="42">
        <v>39</v>
      </c>
      <c r="C689" s="42" t="s">
        <v>390</v>
      </c>
      <c r="D689" s="49">
        <v>0.97109999999999996</v>
      </c>
      <c r="E689" s="20">
        <v>0.96989999999999998</v>
      </c>
      <c r="ALR689" s="17"/>
      <c r="ALS689" s="17"/>
      <c r="ALT689" s="17"/>
      <c r="ALU689" s="17"/>
      <c r="ALV689" s="17"/>
      <c r="ALW689" s="17"/>
      <c r="ALX689" s="17"/>
    </row>
    <row r="690" spans="1:1012" s="16" customFormat="1" ht="36.75" customHeight="1" x14ac:dyDescent="0.25">
      <c r="A690" s="52" t="s">
        <v>362</v>
      </c>
      <c r="B690" s="42">
        <v>41</v>
      </c>
      <c r="C690" s="42" t="s">
        <v>390</v>
      </c>
      <c r="D690" s="49">
        <v>0.97109999999999996</v>
      </c>
      <c r="E690" s="20">
        <v>0.96989999999999998</v>
      </c>
      <c r="ALR690" s="17"/>
      <c r="ALS690" s="17"/>
      <c r="ALT690" s="17"/>
      <c r="ALU690" s="17"/>
      <c r="ALV690" s="17"/>
      <c r="ALW690" s="17"/>
      <c r="ALX690" s="17"/>
    </row>
    <row r="691" spans="1:1012" s="16" customFormat="1" ht="36.75" customHeight="1" x14ac:dyDescent="0.25">
      <c r="A691" s="41" t="s">
        <v>475</v>
      </c>
      <c r="B691" s="42">
        <v>4</v>
      </c>
      <c r="C691" s="42" t="s">
        <v>390</v>
      </c>
      <c r="D691" s="49">
        <v>0.97109999999999996</v>
      </c>
      <c r="E691" s="20">
        <v>0.96989999999999998</v>
      </c>
      <c r="ALR691" s="17"/>
      <c r="ALS691" s="17"/>
      <c r="ALT691" s="17"/>
      <c r="ALU691" s="17"/>
      <c r="ALV691" s="17"/>
      <c r="ALW691" s="17"/>
      <c r="ALX691" s="17"/>
    </row>
    <row r="692" spans="1:1012" s="16" customFormat="1" ht="36.75" customHeight="1" x14ac:dyDescent="0.25">
      <c r="A692" s="41" t="s">
        <v>475</v>
      </c>
      <c r="B692" s="42">
        <v>6</v>
      </c>
      <c r="C692" s="42" t="s">
        <v>390</v>
      </c>
      <c r="D692" s="49">
        <v>0.96260000000000001</v>
      </c>
      <c r="E692" s="20">
        <v>0.96989999999999998</v>
      </c>
      <c r="ALR692" s="17"/>
      <c r="ALS692" s="17"/>
      <c r="ALT692" s="17"/>
      <c r="ALU692" s="17"/>
      <c r="ALV692" s="17"/>
      <c r="ALW692" s="17"/>
      <c r="ALX692" s="17"/>
    </row>
    <row r="693" spans="1:1012" s="14" customFormat="1" ht="36.75" customHeight="1" x14ac:dyDescent="0.25">
      <c r="A693" s="59" t="s">
        <v>411</v>
      </c>
      <c r="B693" s="46">
        <v>14</v>
      </c>
      <c r="C693" s="46" t="s">
        <v>390</v>
      </c>
      <c r="D693" s="20">
        <v>0.97109999999999996</v>
      </c>
      <c r="E693" s="20">
        <v>0.96989999999999998</v>
      </c>
      <c r="ALR693" s="15"/>
      <c r="ALS693" s="15"/>
      <c r="ALT693" s="15"/>
      <c r="ALU693" s="15"/>
      <c r="ALV693" s="15"/>
      <c r="ALW693" s="15"/>
      <c r="ALX693" s="15"/>
    </row>
    <row r="694" spans="1:1012" s="14" customFormat="1" ht="36.75" customHeight="1" x14ac:dyDescent="0.25">
      <c r="A694" s="59" t="s">
        <v>411</v>
      </c>
      <c r="B694" s="46">
        <v>16</v>
      </c>
      <c r="C694" s="46" t="s">
        <v>390</v>
      </c>
      <c r="D694" s="20">
        <v>0.97109999999999996</v>
      </c>
      <c r="E694" s="20">
        <v>0.96989999999999998</v>
      </c>
      <c r="ALR694" s="15"/>
      <c r="ALS694" s="15"/>
      <c r="ALT694" s="15"/>
      <c r="ALU694" s="15"/>
      <c r="ALV694" s="15"/>
      <c r="ALW694" s="15"/>
      <c r="ALX694" s="15"/>
    </row>
    <row r="695" spans="1:1012" s="14" customFormat="1" ht="36.75" customHeight="1" x14ac:dyDescent="0.25">
      <c r="A695" s="59" t="s">
        <v>411</v>
      </c>
      <c r="B695" s="46" t="s">
        <v>490</v>
      </c>
      <c r="C695" s="46" t="s">
        <v>390</v>
      </c>
      <c r="D695" s="20">
        <v>0.96260000000000001</v>
      </c>
      <c r="E695" s="20">
        <v>0.96989999999999998</v>
      </c>
      <c r="ALR695" s="15"/>
      <c r="ALS695" s="15"/>
      <c r="ALT695" s="15"/>
      <c r="ALU695" s="15"/>
      <c r="ALV695" s="15"/>
      <c r="ALW695" s="15"/>
      <c r="ALX695" s="15"/>
    </row>
    <row r="696" spans="1:1012" s="14" customFormat="1" ht="36.75" customHeight="1" x14ac:dyDescent="0.25">
      <c r="A696" s="59" t="s">
        <v>411</v>
      </c>
      <c r="B696" s="46">
        <v>8</v>
      </c>
      <c r="C696" s="46" t="s">
        <v>390</v>
      </c>
      <c r="D696" s="20">
        <v>0.96260000000000001</v>
      </c>
      <c r="E696" s="20">
        <v>0.96989999999999998</v>
      </c>
      <c r="ALR696" s="15"/>
      <c r="ALS696" s="15"/>
      <c r="ALT696" s="15"/>
      <c r="ALU696" s="15"/>
      <c r="ALV696" s="15"/>
      <c r="ALW696" s="15"/>
      <c r="ALX696" s="15"/>
    </row>
    <row r="697" spans="1:1012" s="16" customFormat="1" ht="36.75" customHeight="1" x14ac:dyDescent="0.25">
      <c r="A697" s="52" t="s">
        <v>362</v>
      </c>
      <c r="B697" s="42">
        <v>1</v>
      </c>
      <c r="C697" s="42" t="s">
        <v>390</v>
      </c>
      <c r="D697" s="49">
        <v>0.97109999999999996</v>
      </c>
      <c r="E697" s="20">
        <v>0.96989999999999998</v>
      </c>
      <c r="ALR697" s="17"/>
      <c r="ALS697" s="17"/>
      <c r="ALT697" s="17"/>
      <c r="ALU697" s="17"/>
      <c r="ALV697" s="17"/>
      <c r="ALW697" s="17"/>
      <c r="ALX697" s="17"/>
    </row>
    <row r="698" spans="1:1012" s="14" customFormat="1" ht="36.75" customHeight="1" x14ac:dyDescent="0.25">
      <c r="A698" s="48" t="s">
        <v>362</v>
      </c>
      <c r="B698" s="46">
        <v>2</v>
      </c>
      <c r="C698" s="46" t="s">
        <v>390</v>
      </c>
      <c r="D698" s="49">
        <v>0.97109999999999996</v>
      </c>
      <c r="E698" s="20">
        <v>0.96989999999999998</v>
      </c>
      <c r="ALR698" s="15"/>
      <c r="ALS698" s="15"/>
      <c r="ALT698" s="15"/>
      <c r="ALU698" s="15"/>
      <c r="ALV698" s="15"/>
      <c r="ALW698" s="15"/>
      <c r="ALX698" s="15"/>
    </row>
    <row r="699" spans="1:1012" s="16" customFormat="1" ht="36.75" customHeight="1" x14ac:dyDescent="0.25">
      <c r="A699" s="52" t="s">
        <v>362</v>
      </c>
      <c r="B699" s="42">
        <v>3</v>
      </c>
      <c r="C699" s="42" t="s">
        <v>390</v>
      </c>
      <c r="D699" s="49">
        <v>0.97109999999999996</v>
      </c>
      <c r="E699" s="20">
        <v>0.96989999999999998</v>
      </c>
      <c r="ALR699" s="17"/>
      <c r="ALS699" s="17"/>
      <c r="ALT699" s="17"/>
      <c r="ALU699" s="17"/>
      <c r="ALV699" s="17"/>
      <c r="ALW699" s="17"/>
      <c r="ALX699" s="17"/>
    </row>
    <row r="700" spans="1:1012" s="14" customFormat="1" ht="36.75" customHeight="1" x14ac:dyDescent="0.25">
      <c r="A700" s="48" t="s">
        <v>362</v>
      </c>
      <c r="B700" s="46">
        <v>4</v>
      </c>
      <c r="C700" s="46" t="s">
        <v>390</v>
      </c>
      <c r="D700" s="49">
        <v>0.97109999999999996</v>
      </c>
      <c r="E700" s="20">
        <v>0.96989999999999998</v>
      </c>
      <c r="ALR700" s="15"/>
      <c r="ALS700" s="15"/>
      <c r="ALT700" s="15"/>
      <c r="ALU700" s="15"/>
      <c r="ALV700" s="15"/>
      <c r="ALW700" s="15"/>
      <c r="ALX700" s="15"/>
    </row>
    <row r="701" spans="1:1012" s="16" customFormat="1" ht="36.75" customHeight="1" x14ac:dyDescent="0.25">
      <c r="A701" s="52" t="s">
        <v>362</v>
      </c>
      <c r="B701" s="42">
        <v>5</v>
      </c>
      <c r="C701" s="42" t="s">
        <v>390</v>
      </c>
      <c r="D701" s="49">
        <v>0.97109999999999996</v>
      </c>
      <c r="E701" s="20">
        <v>0.96989999999999998</v>
      </c>
      <c r="ALR701" s="17"/>
      <c r="ALS701" s="17"/>
      <c r="ALT701" s="17"/>
      <c r="ALU701" s="17"/>
      <c r="ALV701" s="17"/>
      <c r="ALW701" s="17"/>
      <c r="ALX701" s="17"/>
    </row>
    <row r="702" spans="1:1012" s="16" customFormat="1" ht="36.75" customHeight="1" x14ac:dyDescent="0.25">
      <c r="A702" s="52" t="s">
        <v>362</v>
      </c>
      <c r="B702" s="61" t="s">
        <v>491</v>
      </c>
      <c r="C702" s="42" t="s">
        <v>390</v>
      </c>
      <c r="D702" s="49">
        <v>0.97109999999999996</v>
      </c>
      <c r="E702" s="20">
        <v>0.96989999999999998</v>
      </c>
      <c r="ALR702" s="17"/>
      <c r="ALS702" s="17"/>
      <c r="ALT702" s="17"/>
      <c r="ALU702" s="17"/>
      <c r="ALV702" s="17"/>
      <c r="ALW702" s="17"/>
      <c r="ALX702" s="17"/>
    </row>
    <row r="703" spans="1:1012" s="16" customFormat="1" ht="36.75" customHeight="1" x14ac:dyDescent="0.25">
      <c r="A703" s="52" t="s">
        <v>492</v>
      </c>
      <c r="B703" s="42">
        <v>13</v>
      </c>
      <c r="C703" s="42" t="s">
        <v>390</v>
      </c>
      <c r="D703" s="49">
        <v>0.97789999999999999</v>
      </c>
      <c r="E703" s="20">
        <v>0.96989999999999998</v>
      </c>
      <c r="ALR703" s="17"/>
      <c r="ALS703" s="17"/>
      <c r="ALT703" s="17"/>
      <c r="ALU703" s="17"/>
      <c r="ALV703" s="17"/>
      <c r="ALW703" s="17"/>
      <c r="ALX703" s="17"/>
    </row>
    <row r="704" spans="1:1012" s="16" customFormat="1" ht="36.75" customHeight="1" x14ac:dyDescent="0.25">
      <c r="A704" s="52" t="s">
        <v>492</v>
      </c>
      <c r="B704" s="42">
        <v>17</v>
      </c>
      <c r="C704" s="42" t="s">
        <v>390</v>
      </c>
      <c r="D704" s="49">
        <v>0.97109999999999996</v>
      </c>
      <c r="E704" s="20">
        <v>0.96989999999999998</v>
      </c>
      <c r="ALR704" s="17"/>
      <c r="ALS704" s="17"/>
      <c r="ALT704" s="17"/>
      <c r="ALU704" s="17"/>
      <c r="ALV704" s="17"/>
      <c r="ALW704" s="17"/>
      <c r="ALX704" s="17"/>
    </row>
    <row r="705" spans="1:1012" s="16" customFormat="1" ht="36.75" customHeight="1" x14ac:dyDescent="0.25">
      <c r="A705" s="41" t="s">
        <v>219</v>
      </c>
      <c r="B705" s="42">
        <v>21</v>
      </c>
      <c r="C705" s="42" t="s">
        <v>390</v>
      </c>
      <c r="D705" s="49">
        <v>0.97109999999999996</v>
      </c>
      <c r="E705" s="20">
        <v>0.96989999999999998</v>
      </c>
      <c r="ALR705" s="17"/>
      <c r="ALS705" s="17"/>
      <c r="ALT705" s="17"/>
      <c r="ALU705" s="17"/>
      <c r="ALV705" s="17"/>
      <c r="ALW705" s="17"/>
      <c r="ALX705" s="17"/>
    </row>
    <row r="706" spans="1:1012" s="16" customFormat="1" ht="36.75" customHeight="1" x14ac:dyDescent="0.25">
      <c r="A706" s="41" t="s">
        <v>219</v>
      </c>
      <c r="B706" s="42">
        <v>23</v>
      </c>
      <c r="C706" s="42" t="s">
        <v>390</v>
      </c>
      <c r="D706" s="49">
        <v>0.97109999999999996</v>
      </c>
      <c r="E706" s="20">
        <v>0.96989999999999998</v>
      </c>
      <c r="ALR706" s="17"/>
      <c r="ALS706" s="17"/>
      <c r="ALT706" s="17"/>
      <c r="ALU706" s="17"/>
      <c r="ALV706" s="17"/>
      <c r="ALW706" s="17"/>
      <c r="ALX706" s="17"/>
    </row>
    <row r="707" spans="1:1012" s="16" customFormat="1" ht="36.75" customHeight="1" x14ac:dyDescent="0.25">
      <c r="A707" s="41" t="s">
        <v>219</v>
      </c>
      <c r="B707" s="42" t="s">
        <v>479</v>
      </c>
      <c r="C707" s="42" t="s">
        <v>390</v>
      </c>
      <c r="D707" s="49">
        <v>0.97109999999999996</v>
      </c>
      <c r="E707" s="20">
        <v>0.96989999999999998</v>
      </c>
      <c r="ALR707" s="17"/>
      <c r="ALS707" s="17"/>
      <c r="ALT707" s="17"/>
      <c r="ALU707" s="17"/>
      <c r="ALV707" s="17"/>
      <c r="ALW707" s="17"/>
      <c r="ALX707" s="17"/>
    </row>
    <row r="708" spans="1:1012" s="14" customFormat="1" ht="36.75" customHeight="1" x14ac:dyDescent="0.25">
      <c r="A708" s="45" t="s">
        <v>493</v>
      </c>
      <c r="B708" s="60" t="s">
        <v>494</v>
      </c>
      <c r="C708" s="46" t="s">
        <v>390</v>
      </c>
      <c r="D708" s="49">
        <v>0.97109999999999996</v>
      </c>
      <c r="E708" s="20">
        <v>0.96989999999999998</v>
      </c>
      <c r="ALR708" s="15"/>
      <c r="ALS708" s="15"/>
      <c r="ALT708" s="15"/>
      <c r="ALU708" s="15"/>
      <c r="ALV708" s="15"/>
      <c r="ALW708" s="15"/>
      <c r="ALX708" s="15"/>
    </row>
    <row r="709" spans="1:1012" s="14" customFormat="1" ht="36.75" customHeight="1" x14ac:dyDescent="0.25">
      <c r="A709" s="41" t="s">
        <v>493</v>
      </c>
      <c r="B709" s="42">
        <v>12</v>
      </c>
      <c r="C709" s="42" t="s">
        <v>390</v>
      </c>
      <c r="D709" s="49">
        <v>0.97109999999999996</v>
      </c>
      <c r="E709" s="20">
        <v>0.96989999999999998</v>
      </c>
      <c r="ALR709" s="15"/>
      <c r="ALS709" s="15"/>
      <c r="ALT709" s="15"/>
      <c r="ALU709" s="15"/>
      <c r="ALV709" s="15"/>
      <c r="ALW709" s="15"/>
      <c r="ALX709" s="15"/>
    </row>
    <row r="710" spans="1:1012" s="16" customFormat="1" ht="36.75" customHeight="1" x14ac:dyDescent="0.25">
      <c r="A710" s="41" t="s">
        <v>492</v>
      </c>
      <c r="B710" s="42">
        <v>2</v>
      </c>
      <c r="C710" s="42" t="s">
        <v>390</v>
      </c>
      <c r="D710" s="49">
        <v>0.96260000000000001</v>
      </c>
      <c r="E710" s="20">
        <v>0.96989999999999998</v>
      </c>
      <c r="ALR710" s="17"/>
      <c r="ALS710" s="17"/>
      <c r="ALT710" s="17"/>
      <c r="ALU710" s="17"/>
      <c r="ALV710" s="17"/>
      <c r="ALW710" s="17"/>
      <c r="ALX710" s="17"/>
    </row>
    <row r="711" spans="1:1012" s="16" customFormat="1" ht="36.75" customHeight="1" x14ac:dyDescent="0.25">
      <c r="A711" s="52" t="s">
        <v>200</v>
      </c>
      <c r="B711" s="42" t="s">
        <v>495</v>
      </c>
      <c r="C711" s="42" t="s">
        <v>390</v>
      </c>
      <c r="D711" s="49">
        <v>0.96260000000000001</v>
      </c>
      <c r="E711" s="20">
        <v>0.96989999999999998</v>
      </c>
      <c r="ALR711" s="17"/>
      <c r="ALS711" s="17"/>
      <c r="ALT711" s="17"/>
      <c r="ALU711" s="17"/>
      <c r="ALV711" s="17"/>
      <c r="ALW711" s="17"/>
      <c r="ALX711" s="17"/>
    </row>
    <row r="712" spans="1:1012" s="16" customFormat="1" ht="36.75" customHeight="1" x14ac:dyDescent="0.25">
      <c r="A712" s="52" t="s">
        <v>200</v>
      </c>
      <c r="B712" s="42">
        <v>59</v>
      </c>
      <c r="C712" s="42" t="s">
        <v>390</v>
      </c>
      <c r="D712" s="49">
        <v>0.96260000000000001</v>
      </c>
      <c r="E712" s="20">
        <v>0.96989999999999998</v>
      </c>
      <c r="ALR712" s="17"/>
      <c r="ALS712" s="17"/>
      <c r="ALT712" s="17"/>
      <c r="ALU712" s="17"/>
      <c r="ALV712" s="17"/>
      <c r="ALW712" s="17"/>
      <c r="ALX712" s="17"/>
    </row>
    <row r="713" spans="1:1012" s="16" customFormat="1" ht="36.75" customHeight="1" x14ac:dyDescent="0.25">
      <c r="A713" s="52" t="s">
        <v>200</v>
      </c>
      <c r="B713" s="42">
        <v>61</v>
      </c>
      <c r="C713" s="42" t="s">
        <v>390</v>
      </c>
      <c r="D713" s="49">
        <v>0.97109999999999996</v>
      </c>
      <c r="E713" s="20">
        <v>0.96989999999999998</v>
      </c>
      <c r="ALR713" s="17"/>
      <c r="ALS713" s="17"/>
      <c r="ALT713" s="17"/>
      <c r="ALU713" s="17"/>
      <c r="ALV713" s="17"/>
      <c r="ALW713" s="17"/>
      <c r="ALX713" s="17"/>
    </row>
    <row r="714" spans="1:1012" s="16" customFormat="1" ht="36.75" customHeight="1" x14ac:dyDescent="0.25">
      <c r="A714" s="41" t="s">
        <v>219</v>
      </c>
      <c r="B714" s="42">
        <v>7</v>
      </c>
      <c r="C714" s="42" t="s">
        <v>390</v>
      </c>
      <c r="D714" s="49">
        <v>0.97109999999999996</v>
      </c>
      <c r="E714" s="20">
        <v>0.96989999999999998</v>
      </c>
      <c r="ALR714" s="17"/>
      <c r="ALS714" s="17"/>
      <c r="ALT714" s="17"/>
      <c r="ALU714" s="17"/>
      <c r="ALV714" s="17"/>
      <c r="ALW714" s="17"/>
      <c r="ALX714" s="17"/>
    </row>
    <row r="715" spans="1:1012" s="16" customFormat="1" ht="36.75" customHeight="1" x14ac:dyDescent="0.25">
      <c r="A715" s="41" t="s">
        <v>207</v>
      </c>
      <c r="B715" s="42">
        <v>1</v>
      </c>
      <c r="C715" s="42" t="s">
        <v>390</v>
      </c>
      <c r="D715" s="49">
        <v>0.97109999999999996</v>
      </c>
      <c r="E715" s="20">
        <v>0.96989999999999998</v>
      </c>
      <c r="ALR715" s="17"/>
      <c r="ALS715" s="17"/>
      <c r="ALT715" s="17"/>
      <c r="ALU715" s="17"/>
      <c r="ALV715" s="17"/>
      <c r="ALW715" s="17"/>
      <c r="ALX715" s="17"/>
    </row>
    <row r="716" spans="1:1012" s="16" customFormat="1" ht="36.75" customHeight="1" x14ac:dyDescent="0.25">
      <c r="A716" s="41" t="s">
        <v>207</v>
      </c>
      <c r="B716" s="42">
        <v>2</v>
      </c>
      <c r="C716" s="42" t="s">
        <v>390</v>
      </c>
      <c r="D716" s="49">
        <v>0.90700000000000003</v>
      </c>
      <c r="E716" s="20">
        <v>0.96989999999999998</v>
      </c>
      <c r="ALR716" s="17"/>
      <c r="ALS716" s="17"/>
      <c r="ALT716" s="17"/>
      <c r="ALU716" s="17"/>
      <c r="ALV716" s="17"/>
      <c r="ALW716" s="17"/>
      <c r="ALX716" s="17"/>
    </row>
    <row r="717" spans="1:1012" s="16" customFormat="1" ht="36.75" customHeight="1" x14ac:dyDescent="0.25">
      <c r="A717" s="41" t="s">
        <v>207</v>
      </c>
      <c r="B717" s="42">
        <v>8</v>
      </c>
      <c r="C717" s="42" t="s">
        <v>390</v>
      </c>
      <c r="D717" s="49">
        <v>0.97109999999999996</v>
      </c>
      <c r="E717" s="20">
        <v>0.96989999999999998</v>
      </c>
      <c r="ALR717" s="17"/>
      <c r="ALS717" s="17"/>
      <c r="ALT717" s="17"/>
      <c r="ALU717" s="17"/>
      <c r="ALV717" s="17"/>
      <c r="ALW717" s="17"/>
      <c r="ALX717" s="17"/>
    </row>
    <row r="718" spans="1:1012" s="14" customFormat="1" ht="36.75" customHeight="1" x14ac:dyDescent="0.25">
      <c r="A718" s="59" t="s">
        <v>411</v>
      </c>
      <c r="B718" s="60" t="s">
        <v>496</v>
      </c>
      <c r="C718" s="46" t="s">
        <v>390</v>
      </c>
      <c r="D718" s="20">
        <v>0.97109999999999996</v>
      </c>
      <c r="E718" s="20">
        <v>0.96989999999999998</v>
      </c>
      <c r="ALR718" s="15"/>
      <c r="ALS718" s="15"/>
      <c r="ALT718" s="15"/>
      <c r="ALU718" s="15"/>
      <c r="ALV718" s="15"/>
      <c r="ALW718" s="15"/>
      <c r="ALX718" s="15"/>
    </row>
    <row r="719" spans="1:1012" s="16" customFormat="1" ht="36.75" customHeight="1" x14ac:dyDescent="0.25">
      <c r="A719" s="52" t="s">
        <v>200</v>
      </c>
      <c r="B719" s="42" t="s">
        <v>497</v>
      </c>
      <c r="C719" s="42" t="s">
        <v>390</v>
      </c>
      <c r="D719" s="49">
        <v>0.97109999999999996</v>
      </c>
      <c r="E719" s="20">
        <v>0.96989999999999998</v>
      </c>
      <c r="ALR719" s="17"/>
      <c r="ALS719" s="17"/>
      <c r="ALT719" s="17"/>
      <c r="ALU719" s="17"/>
      <c r="ALV719" s="17"/>
      <c r="ALW719" s="17"/>
      <c r="ALX719" s="17"/>
    </row>
    <row r="720" spans="1:1012" s="16" customFormat="1" ht="36.75" customHeight="1" x14ac:dyDescent="0.25">
      <c r="A720" s="52" t="s">
        <v>407</v>
      </c>
      <c r="B720" s="42">
        <v>12</v>
      </c>
      <c r="C720" s="42" t="s">
        <v>390</v>
      </c>
      <c r="D720" s="49">
        <v>0.97109999999999996</v>
      </c>
      <c r="E720" s="20">
        <v>0.96989999999999998</v>
      </c>
      <c r="ALR720" s="17"/>
      <c r="ALS720" s="17"/>
      <c r="ALT720" s="17"/>
      <c r="ALU720" s="17"/>
      <c r="ALV720" s="17"/>
      <c r="ALW720" s="17"/>
      <c r="ALX720" s="17"/>
    </row>
    <row r="721" spans="1:1012" s="16" customFormat="1" ht="36.75" customHeight="1" x14ac:dyDescent="0.25">
      <c r="A721" s="52" t="s">
        <v>407</v>
      </c>
      <c r="B721" s="42">
        <v>4</v>
      </c>
      <c r="C721" s="42" t="s">
        <v>390</v>
      </c>
      <c r="D721" s="49">
        <v>0.96260000000000001</v>
      </c>
      <c r="E721" s="20">
        <v>0.96989999999999998</v>
      </c>
      <c r="ALR721" s="17"/>
      <c r="ALS721" s="17"/>
      <c r="ALT721" s="17"/>
      <c r="ALU721" s="17"/>
      <c r="ALV721" s="17"/>
      <c r="ALW721" s="17"/>
      <c r="ALX721" s="17"/>
    </row>
    <row r="722" spans="1:1012" s="16" customFormat="1" ht="36.75" customHeight="1" x14ac:dyDescent="0.25">
      <c r="A722" s="52" t="s">
        <v>407</v>
      </c>
      <c r="B722" s="42">
        <v>6</v>
      </c>
      <c r="C722" s="42" t="s">
        <v>390</v>
      </c>
      <c r="D722" s="49">
        <v>0.96260000000000001</v>
      </c>
      <c r="E722" s="20">
        <v>0.96989999999999998</v>
      </c>
      <c r="ALR722" s="17"/>
      <c r="ALS722" s="17"/>
      <c r="ALT722" s="17"/>
      <c r="ALU722" s="17"/>
      <c r="ALV722" s="17"/>
      <c r="ALW722" s="17"/>
      <c r="ALX722" s="17"/>
    </row>
    <row r="723" spans="1:1012" s="16" customFormat="1" ht="36.75" customHeight="1" x14ac:dyDescent="0.25">
      <c r="A723" s="52" t="s">
        <v>407</v>
      </c>
      <c r="B723" s="42">
        <v>8</v>
      </c>
      <c r="C723" s="42" t="s">
        <v>390</v>
      </c>
      <c r="D723" s="49">
        <v>0.97109999999999996</v>
      </c>
      <c r="E723" s="20">
        <v>0.96989999999999998</v>
      </c>
      <c r="ALR723" s="17"/>
      <c r="ALS723" s="17"/>
      <c r="ALT723" s="17"/>
      <c r="ALU723" s="17"/>
      <c r="ALV723" s="17"/>
      <c r="ALW723" s="17"/>
      <c r="ALX723" s="17"/>
    </row>
    <row r="724" spans="1:1012" s="16" customFormat="1" ht="36.75" customHeight="1" x14ac:dyDescent="0.25">
      <c r="A724" s="52" t="s">
        <v>407</v>
      </c>
      <c r="B724" s="63" t="s">
        <v>498</v>
      </c>
      <c r="C724" s="42" t="s">
        <v>390</v>
      </c>
      <c r="D724" s="49">
        <v>0.97109999999999996</v>
      </c>
      <c r="E724" s="20">
        <v>0.96989999999999998</v>
      </c>
      <c r="ALR724" s="17"/>
      <c r="ALS724" s="17"/>
      <c r="ALT724" s="17"/>
      <c r="ALU724" s="17"/>
      <c r="ALV724" s="17"/>
      <c r="ALW724" s="17"/>
      <c r="ALX724" s="17"/>
    </row>
    <row r="725" spans="1:1012" s="14" customFormat="1" ht="36.75" customHeight="1" x14ac:dyDescent="0.25">
      <c r="A725" s="52" t="s">
        <v>499</v>
      </c>
      <c r="B725" s="42" t="s">
        <v>500</v>
      </c>
      <c r="C725" s="42" t="s">
        <v>390</v>
      </c>
      <c r="D725" s="49">
        <v>0.97109999999999996</v>
      </c>
      <c r="E725" s="20">
        <v>0.96989999999999998</v>
      </c>
      <c r="ALR725" s="15"/>
      <c r="ALS725" s="15"/>
      <c r="ALT725" s="15"/>
      <c r="ALU725" s="15"/>
      <c r="ALV725" s="15"/>
      <c r="ALW725" s="15"/>
      <c r="ALX725" s="15"/>
    </row>
    <row r="726" spans="1:1012" s="16" customFormat="1" ht="36.75" customHeight="1" x14ac:dyDescent="0.25">
      <c r="A726" s="52" t="s">
        <v>492</v>
      </c>
      <c r="B726" s="42">
        <v>14</v>
      </c>
      <c r="C726" s="42" t="s">
        <v>390</v>
      </c>
      <c r="D726" s="49">
        <v>0.96430000000000005</v>
      </c>
      <c r="E726" s="20">
        <v>0.96989999999999998</v>
      </c>
      <c r="ALR726" s="17"/>
      <c r="ALS726" s="17"/>
      <c r="ALT726" s="17"/>
      <c r="ALU726" s="17"/>
      <c r="ALV726" s="17"/>
      <c r="ALW726" s="17"/>
      <c r="ALX726" s="17"/>
    </row>
    <row r="727" spans="1:1012" s="16" customFormat="1" ht="36.75" customHeight="1" x14ac:dyDescent="0.25">
      <c r="A727" s="52" t="s">
        <v>492</v>
      </c>
      <c r="B727" s="42">
        <v>18</v>
      </c>
      <c r="C727" s="42" t="s">
        <v>390</v>
      </c>
      <c r="D727" s="49">
        <v>0.97109999999999996</v>
      </c>
      <c r="E727" s="20">
        <v>0.96989999999999998</v>
      </c>
      <c r="ALR727" s="17"/>
      <c r="ALS727" s="17"/>
      <c r="ALT727" s="17"/>
      <c r="ALU727" s="17"/>
      <c r="ALV727" s="17"/>
      <c r="ALW727" s="17"/>
      <c r="ALX727" s="17"/>
    </row>
    <row r="728" spans="1:1012" s="16" customFormat="1" ht="36.75" customHeight="1" x14ac:dyDescent="0.25">
      <c r="A728" s="41" t="s">
        <v>219</v>
      </c>
      <c r="B728" s="42">
        <v>13</v>
      </c>
      <c r="C728" s="42" t="s">
        <v>390</v>
      </c>
      <c r="D728" s="49">
        <v>0.97109999999999996</v>
      </c>
      <c r="E728" s="20">
        <v>0.96989999999999998</v>
      </c>
      <c r="ALR728" s="17"/>
      <c r="ALS728" s="17"/>
      <c r="ALT728" s="17"/>
      <c r="ALU728" s="17"/>
      <c r="ALV728" s="17"/>
      <c r="ALW728" s="17"/>
      <c r="ALX728" s="17"/>
    </row>
    <row r="729" spans="1:1012" s="16" customFormat="1" ht="36.75" customHeight="1" x14ac:dyDescent="0.25">
      <c r="A729" s="41" t="s">
        <v>219</v>
      </c>
      <c r="B729" s="42">
        <v>15</v>
      </c>
      <c r="C729" s="42" t="s">
        <v>390</v>
      </c>
      <c r="D729" s="49">
        <v>0.97109999999999996</v>
      </c>
      <c r="E729" s="20">
        <v>0.96989999999999998</v>
      </c>
      <c r="ALR729" s="17"/>
      <c r="ALS729" s="17"/>
      <c r="ALT729" s="17"/>
      <c r="ALU729" s="17"/>
      <c r="ALV729" s="17"/>
      <c r="ALW729" s="17"/>
      <c r="ALX729" s="17"/>
    </row>
    <row r="730" spans="1:1012" s="16" customFormat="1" ht="36.75" customHeight="1" x14ac:dyDescent="0.25">
      <c r="A730" s="41" t="s">
        <v>219</v>
      </c>
      <c r="B730" s="42" t="s">
        <v>501</v>
      </c>
      <c r="C730" s="42" t="s">
        <v>390</v>
      </c>
      <c r="D730" s="49">
        <v>0.97109999999999996</v>
      </c>
      <c r="E730" s="20">
        <v>0.96989999999999998</v>
      </c>
      <c r="ALR730" s="17"/>
      <c r="ALS730" s="17"/>
      <c r="ALT730" s="17"/>
      <c r="ALU730" s="17"/>
      <c r="ALV730" s="17"/>
      <c r="ALW730" s="17"/>
      <c r="ALX730" s="17"/>
    </row>
    <row r="731" spans="1:1012" s="16" customFormat="1" ht="36.75" customHeight="1" x14ac:dyDescent="0.25">
      <c r="A731" s="41" t="s">
        <v>207</v>
      </c>
      <c r="B731" s="42">
        <v>16</v>
      </c>
      <c r="C731" s="42" t="s">
        <v>390</v>
      </c>
      <c r="D731" s="49">
        <v>0.97109999999999996</v>
      </c>
      <c r="E731" s="20">
        <v>0.96989999999999998</v>
      </c>
      <c r="ALR731" s="17"/>
      <c r="ALS731" s="17"/>
      <c r="ALT731" s="17"/>
      <c r="ALU731" s="17"/>
      <c r="ALV731" s="17"/>
      <c r="ALW731" s="17"/>
      <c r="ALX731" s="17"/>
    </row>
    <row r="732" spans="1:1012" s="16" customFormat="1" ht="36.75" customHeight="1" x14ac:dyDescent="0.25">
      <c r="A732" s="41" t="s">
        <v>207</v>
      </c>
      <c r="B732" s="42">
        <v>18</v>
      </c>
      <c r="C732" s="42" t="s">
        <v>390</v>
      </c>
      <c r="D732" s="49">
        <v>0.97109999999999996</v>
      </c>
      <c r="E732" s="20">
        <v>0.96989999999999998</v>
      </c>
      <c r="ALR732" s="17"/>
      <c r="ALS732" s="17"/>
      <c r="ALT732" s="17"/>
      <c r="ALU732" s="17"/>
      <c r="ALV732" s="17"/>
      <c r="ALW732" s="17"/>
      <c r="ALX732" s="17"/>
    </row>
    <row r="733" spans="1:1012" s="16" customFormat="1" ht="36.75" customHeight="1" x14ac:dyDescent="0.25">
      <c r="A733" s="41" t="s">
        <v>219</v>
      </c>
      <c r="B733" s="42" t="s">
        <v>502</v>
      </c>
      <c r="C733" s="42" t="s">
        <v>390</v>
      </c>
      <c r="D733" s="49">
        <v>0.97109999999999996</v>
      </c>
      <c r="E733" s="20">
        <v>0.96989999999999998</v>
      </c>
      <c r="ALR733" s="17"/>
      <c r="ALS733" s="17"/>
      <c r="ALT733" s="17"/>
      <c r="ALU733" s="17"/>
      <c r="ALV733" s="17"/>
      <c r="ALW733" s="17"/>
      <c r="ALX733" s="17"/>
    </row>
    <row r="734" spans="1:1012" s="16" customFormat="1" ht="36.75" customHeight="1" x14ac:dyDescent="0.25">
      <c r="A734" s="41" t="s">
        <v>219</v>
      </c>
      <c r="B734" s="42">
        <v>2</v>
      </c>
      <c r="C734" s="42" t="s">
        <v>390</v>
      </c>
      <c r="D734" s="49">
        <v>0.97109999999999996</v>
      </c>
      <c r="E734" s="20">
        <v>0.96989999999999998</v>
      </c>
      <c r="ALR734" s="17"/>
      <c r="ALS734" s="17"/>
      <c r="ALT734" s="17"/>
      <c r="ALU734" s="17"/>
      <c r="ALV734" s="17"/>
      <c r="ALW734" s="17"/>
      <c r="ALX734" s="17"/>
    </row>
    <row r="735" spans="1:1012" s="16" customFormat="1" ht="36.75" customHeight="1" x14ac:dyDescent="0.25">
      <c r="A735" s="41" t="s">
        <v>219</v>
      </c>
      <c r="B735" s="42">
        <v>3</v>
      </c>
      <c r="C735" s="42" t="s">
        <v>390</v>
      </c>
      <c r="D735" s="49">
        <v>0.97109999999999996</v>
      </c>
      <c r="E735" s="20">
        <v>0.96989999999999998</v>
      </c>
      <c r="ALR735" s="17"/>
      <c r="ALS735" s="17"/>
      <c r="ALT735" s="17"/>
      <c r="ALU735" s="17"/>
      <c r="ALV735" s="17"/>
      <c r="ALW735" s="17"/>
      <c r="ALX735" s="17"/>
    </row>
    <row r="736" spans="1:1012" s="16" customFormat="1" ht="36.75" customHeight="1" x14ac:dyDescent="0.25">
      <c r="A736" s="41" t="s">
        <v>219</v>
      </c>
      <c r="B736" s="42">
        <v>5</v>
      </c>
      <c r="C736" s="42" t="s">
        <v>390</v>
      </c>
      <c r="D736" s="49">
        <v>0.97109999999999996</v>
      </c>
      <c r="E736" s="20">
        <v>0.96989999999999998</v>
      </c>
      <c r="ALR736" s="17"/>
      <c r="ALS736" s="17"/>
      <c r="ALT736" s="17"/>
      <c r="ALU736" s="17"/>
      <c r="ALV736" s="17"/>
      <c r="ALW736" s="17"/>
      <c r="ALX736" s="17"/>
    </row>
    <row r="737" spans="1:1012" s="16" customFormat="1" ht="36.75" customHeight="1" x14ac:dyDescent="0.25">
      <c r="A737" s="52" t="s">
        <v>499</v>
      </c>
      <c r="B737" s="42">
        <v>25</v>
      </c>
      <c r="C737" s="42" t="s">
        <v>390</v>
      </c>
      <c r="D737" s="49">
        <v>0.97109999999999996</v>
      </c>
      <c r="E737" s="20">
        <v>0.96989999999999998</v>
      </c>
      <c r="ALR737" s="17"/>
      <c r="ALS737" s="17"/>
      <c r="ALT737" s="17"/>
      <c r="ALU737" s="17"/>
      <c r="ALV737" s="17"/>
      <c r="ALW737" s="17"/>
      <c r="ALX737" s="17"/>
    </row>
    <row r="738" spans="1:1012" s="14" customFormat="1" ht="36.75" customHeight="1" x14ac:dyDescent="0.25">
      <c r="A738" s="48" t="s">
        <v>499</v>
      </c>
      <c r="B738" s="46">
        <v>29</v>
      </c>
      <c r="C738" s="46" t="s">
        <v>390</v>
      </c>
      <c r="D738" s="49">
        <v>0.97109999999999996</v>
      </c>
      <c r="E738" s="20">
        <v>0.96989999999999998</v>
      </c>
      <c r="ALR738" s="15"/>
      <c r="ALS738" s="15"/>
      <c r="ALT738" s="15"/>
      <c r="ALU738" s="15"/>
      <c r="ALV738" s="15"/>
      <c r="ALW738" s="15"/>
      <c r="ALX738" s="15"/>
    </row>
    <row r="739" spans="1:1012" s="16" customFormat="1" ht="36.75" customHeight="1" x14ac:dyDescent="0.25">
      <c r="A739" s="52" t="s">
        <v>499</v>
      </c>
      <c r="B739" s="42">
        <v>31</v>
      </c>
      <c r="C739" s="42" t="s">
        <v>390</v>
      </c>
      <c r="D739" s="49">
        <v>0.97109999999999996</v>
      </c>
      <c r="E739" s="20">
        <v>0.96989999999999998</v>
      </c>
      <c r="ALR739" s="17"/>
      <c r="ALS739" s="17"/>
      <c r="ALT739" s="17"/>
      <c r="ALU739" s="17"/>
      <c r="ALV739" s="17"/>
      <c r="ALW739" s="17"/>
      <c r="ALX739" s="17"/>
    </row>
    <row r="740" spans="1:1012" s="14" customFormat="1" ht="36.75" customHeight="1" x14ac:dyDescent="0.25">
      <c r="A740" s="52" t="s">
        <v>499</v>
      </c>
      <c r="B740" s="42">
        <v>33</v>
      </c>
      <c r="C740" s="42" t="s">
        <v>390</v>
      </c>
      <c r="D740" s="49">
        <v>0.97109999999999996</v>
      </c>
      <c r="E740" s="20">
        <v>0.96989999999999998</v>
      </c>
      <c r="ALR740" s="15"/>
      <c r="ALS740" s="15"/>
      <c r="ALT740" s="15"/>
      <c r="ALU740" s="15"/>
      <c r="ALV740" s="15"/>
      <c r="ALW740" s="15"/>
      <c r="ALX740" s="15"/>
    </row>
    <row r="741" spans="1:1012" s="14" customFormat="1" ht="36.75" customHeight="1" x14ac:dyDescent="0.25">
      <c r="A741" s="48" t="s">
        <v>499</v>
      </c>
      <c r="B741" s="46" t="s">
        <v>503</v>
      </c>
      <c r="C741" s="46" t="s">
        <v>390</v>
      </c>
      <c r="D741" s="49">
        <v>0.97109999999999996</v>
      </c>
      <c r="E741" s="20">
        <v>0.96989999999999998</v>
      </c>
      <c r="ALR741" s="15"/>
      <c r="ALS741" s="15"/>
      <c r="ALT741" s="15"/>
      <c r="ALU741" s="15"/>
      <c r="ALV741" s="15"/>
      <c r="ALW741" s="15"/>
      <c r="ALX741" s="15"/>
    </row>
    <row r="742" spans="1:1012" s="16" customFormat="1" ht="36.75" customHeight="1" x14ac:dyDescent="0.25">
      <c r="A742" s="41" t="s">
        <v>219</v>
      </c>
      <c r="B742" s="42">
        <v>16</v>
      </c>
      <c r="C742" s="42" t="s">
        <v>390</v>
      </c>
      <c r="D742" s="49">
        <v>0.97109999999999996</v>
      </c>
      <c r="E742" s="20">
        <v>0.96989999999999998</v>
      </c>
      <c r="ALR742" s="17"/>
      <c r="ALS742" s="17"/>
      <c r="ALT742" s="17"/>
      <c r="ALU742" s="17"/>
      <c r="ALV742" s="17"/>
      <c r="ALW742" s="17"/>
      <c r="ALX742" s="17"/>
    </row>
    <row r="743" spans="1:1012" s="16" customFormat="1" ht="36.75" customHeight="1" x14ac:dyDescent="0.25">
      <c r="A743" s="41" t="s">
        <v>219</v>
      </c>
      <c r="B743" s="42">
        <v>20</v>
      </c>
      <c r="C743" s="42" t="s">
        <v>390</v>
      </c>
      <c r="D743" s="49">
        <v>0.97109999999999996</v>
      </c>
      <c r="E743" s="20">
        <v>0.96989999999999998</v>
      </c>
      <c r="ALR743" s="17"/>
      <c r="ALS743" s="17"/>
      <c r="ALT743" s="17"/>
      <c r="ALU743" s="17"/>
      <c r="ALV743" s="17"/>
      <c r="ALW743" s="17"/>
      <c r="ALX743" s="17"/>
    </row>
    <row r="744" spans="1:1012" s="16" customFormat="1" ht="36.75" customHeight="1" x14ac:dyDescent="0.25">
      <c r="A744" s="41" t="s">
        <v>219</v>
      </c>
      <c r="B744" s="42">
        <v>22</v>
      </c>
      <c r="C744" s="42" t="s">
        <v>390</v>
      </c>
      <c r="D744" s="49">
        <v>0.97109999999999996</v>
      </c>
      <c r="E744" s="20">
        <v>0.96989999999999998</v>
      </c>
      <c r="ALR744" s="17"/>
      <c r="ALS744" s="17"/>
      <c r="ALT744" s="17"/>
      <c r="ALU744" s="17"/>
      <c r="ALV744" s="17"/>
      <c r="ALW744" s="17"/>
      <c r="ALX744" s="17"/>
    </row>
    <row r="745" spans="1:1012" s="16" customFormat="1" ht="36.75" customHeight="1" x14ac:dyDescent="0.25">
      <c r="A745" s="41" t="s">
        <v>219</v>
      </c>
      <c r="B745" s="42">
        <v>24</v>
      </c>
      <c r="C745" s="42" t="s">
        <v>390</v>
      </c>
      <c r="D745" s="49">
        <v>0.97789999999999999</v>
      </c>
      <c r="E745" s="20">
        <v>0.96989999999999998</v>
      </c>
      <c r="ALR745" s="17"/>
      <c r="ALS745" s="17"/>
      <c r="ALT745" s="17"/>
      <c r="ALU745" s="17"/>
      <c r="ALV745" s="17"/>
      <c r="ALW745" s="17"/>
      <c r="ALX745" s="17"/>
    </row>
    <row r="746" spans="1:1012" s="16" customFormat="1" ht="36.75" customHeight="1" x14ac:dyDescent="0.25">
      <c r="A746" s="41" t="s">
        <v>219</v>
      </c>
      <c r="B746" s="42">
        <v>26</v>
      </c>
      <c r="C746" s="42" t="s">
        <v>390</v>
      </c>
      <c r="D746" s="49">
        <v>0.97109999999999996</v>
      </c>
      <c r="E746" s="20">
        <v>0.96989999999999998</v>
      </c>
      <c r="ALR746" s="17"/>
      <c r="ALS746" s="17"/>
      <c r="ALT746" s="17"/>
      <c r="ALU746" s="17"/>
      <c r="ALV746" s="17"/>
      <c r="ALW746" s="17"/>
      <c r="ALX746" s="17"/>
    </row>
    <row r="747" spans="1:1012" s="16" customFormat="1" ht="36.75" customHeight="1" x14ac:dyDescent="0.25">
      <c r="A747" s="52" t="s">
        <v>504</v>
      </c>
      <c r="B747" s="42">
        <v>2</v>
      </c>
      <c r="C747" s="42" t="s">
        <v>390</v>
      </c>
      <c r="D747" s="49">
        <v>0.97109999999999996</v>
      </c>
      <c r="E747" s="20">
        <v>0.96989999999999998</v>
      </c>
      <c r="ALR747" s="17"/>
      <c r="ALS747" s="17"/>
      <c r="ALT747" s="17"/>
      <c r="ALU747" s="17"/>
      <c r="ALV747" s="17"/>
      <c r="ALW747" s="17"/>
      <c r="ALX747" s="17"/>
    </row>
    <row r="748" spans="1:1012" s="16" customFormat="1" ht="36.75" customHeight="1" x14ac:dyDescent="0.25">
      <c r="A748" s="52" t="s">
        <v>505</v>
      </c>
      <c r="B748" s="42">
        <v>6</v>
      </c>
      <c r="C748" s="42" t="s">
        <v>390</v>
      </c>
      <c r="D748" s="49">
        <v>0.97109999999999996</v>
      </c>
      <c r="E748" s="20">
        <v>0.96989999999999998</v>
      </c>
      <c r="ALR748" s="17"/>
      <c r="ALS748" s="17"/>
      <c r="ALT748" s="17"/>
      <c r="ALU748" s="17"/>
      <c r="ALV748" s="17"/>
      <c r="ALW748" s="17"/>
      <c r="ALX748" s="17"/>
    </row>
    <row r="749" spans="1:1012" s="16" customFormat="1" ht="36.75" customHeight="1" x14ac:dyDescent="0.25">
      <c r="A749" s="52" t="s">
        <v>505</v>
      </c>
      <c r="B749" s="42">
        <v>8</v>
      </c>
      <c r="C749" s="42" t="s">
        <v>390</v>
      </c>
      <c r="D749" s="49">
        <v>0.97109999999999996</v>
      </c>
      <c r="E749" s="20">
        <v>0.96989999999999998</v>
      </c>
      <c r="ALR749" s="17"/>
      <c r="ALS749" s="17"/>
      <c r="ALT749" s="17"/>
      <c r="ALU749" s="17"/>
      <c r="ALV749" s="17"/>
      <c r="ALW749" s="17"/>
      <c r="ALX749" s="17"/>
    </row>
    <row r="750" spans="1:1012" s="16" customFormat="1" ht="36.75" customHeight="1" x14ac:dyDescent="0.25">
      <c r="A750" s="41" t="s">
        <v>207</v>
      </c>
      <c r="B750" s="42" t="s">
        <v>485</v>
      </c>
      <c r="C750" s="42" t="s">
        <v>390</v>
      </c>
      <c r="D750" s="49">
        <v>0.97109999999999996</v>
      </c>
      <c r="E750" s="20">
        <v>0.96989999999999998</v>
      </c>
      <c r="ALR750" s="17"/>
      <c r="ALS750" s="17"/>
      <c r="ALT750" s="17"/>
      <c r="ALU750" s="17"/>
      <c r="ALV750" s="17"/>
      <c r="ALW750" s="17"/>
      <c r="ALX750" s="17"/>
    </row>
    <row r="751" spans="1:1012" s="16" customFormat="1" ht="36.75" customHeight="1" x14ac:dyDescent="0.25">
      <c r="A751" s="52" t="s">
        <v>506</v>
      </c>
      <c r="B751" s="42" t="s">
        <v>507</v>
      </c>
      <c r="C751" s="42" t="s">
        <v>390</v>
      </c>
      <c r="D751" s="49">
        <v>0.97109999999999996</v>
      </c>
      <c r="E751" s="20">
        <v>0.96989999999999998</v>
      </c>
      <c r="ALR751" s="17"/>
      <c r="ALS751" s="17"/>
      <c r="ALT751" s="17"/>
      <c r="ALU751" s="17"/>
      <c r="ALV751" s="17"/>
      <c r="ALW751" s="17"/>
      <c r="ALX751" s="17"/>
    </row>
    <row r="752" spans="1:1012" s="16" customFormat="1" ht="36.75" customHeight="1" x14ac:dyDescent="0.25">
      <c r="A752" s="41" t="s">
        <v>198</v>
      </c>
      <c r="B752" s="42" t="s">
        <v>440</v>
      </c>
      <c r="C752" s="42" t="s">
        <v>243</v>
      </c>
      <c r="D752" s="49">
        <v>0.99319999999999997</v>
      </c>
      <c r="E752" s="49">
        <v>0.9869</v>
      </c>
      <c r="ALR752" s="17"/>
      <c r="ALS752" s="17"/>
      <c r="ALT752" s="17"/>
      <c r="ALU752" s="17"/>
      <c r="ALV752" s="17"/>
      <c r="ALW752" s="17"/>
      <c r="ALX752" s="17"/>
    </row>
    <row r="753" spans="1:1012" s="16" customFormat="1" ht="36.75" customHeight="1" x14ac:dyDescent="0.25">
      <c r="A753" s="52" t="s">
        <v>506</v>
      </c>
      <c r="B753" s="42" t="s">
        <v>508</v>
      </c>
      <c r="C753" s="42" t="s">
        <v>390</v>
      </c>
      <c r="D753" s="49">
        <v>0.97109999999999996</v>
      </c>
      <c r="E753" s="20">
        <v>0.96989999999999998</v>
      </c>
      <c r="ALR753" s="17"/>
      <c r="ALS753" s="17"/>
      <c r="ALT753" s="17"/>
      <c r="ALU753" s="17"/>
      <c r="ALV753" s="17"/>
      <c r="ALW753" s="17"/>
      <c r="ALX753" s="17"/>
    </row>
    <row r="754" spans="1:1012" s="16" customFormat="1" ht="36.75" customHeight="1" x14ac:dyDescent="0.25">
      <c r="A754" s="52" t="s">
        <v>506</v>
      </c>
      <c r="B754" s="42">
        <v>12</v>
      </c>
      <c r="C754" s="42" t="s">
        <v>390</v>
      </c>
      <c r="D754" s="49">
        <v>0.97109999999999996</v>
      </c>
      <c r="E754" s="20">
        <v>0.96989999999999998</v>
      </c>
      <c r="ALR754" s="17"/>
      <c r="ALS754" s="17"/>
      <c r="ALT754" s="17"/>
      <c r="ALU754" s="17"/>
      <c r="ALV754" s="17"/>
      <c r="ALW754" s="17"/>
      <c r="ALX754" s="17"/>
    </row>
    <row r="755" spans="1:1012" s="16" customFormat="1" ht="36.75" customHeight="1" x14ac:dyDescent="0.25">
      <c r="A755" s="52" t="s">
        <v>506</v>
      </c>
      <c r="B755" s="42" t="s">
        <v>225</v>
      </c>
      <c r="C755" s="42" t="s">
        <v>390</v>
      </c>
      <c r="D755" s="49">
        <v>0.97109999999999996</v>
      </c>
      <c r="E755" s="20">
        <v>0.96989999999999998</v>
      </c>
      <c r="ALR755" s="17"/>
      <c r="ALS755" s="17"/>
      <c r="ALT755" s="17"/>
      <c r="ALU755" s="17"/>
      <c r="ALV755" s="17"/>
      <c r="ALW755" s="17"/>
      <c r="ALX755" s="17"/>
    </row>
    <row r="756" spans="1:1012" s="16" customFormat="1" ht="36.75" customHeight="1" x14ac:dyDescent="0.25">
      <c r="A756" s="52" t="s">
        <v>506</v>
      </c>
      <c r="B756" s="42">
        <v>14</v>
      </c>
      <c r="C756" s="42" t="s">
        <v>390</v>
      </c>
      <c r="D756" s="49">
        <v>0.97789999999999999</v>
      </c>
      <c r="E756" s="20">
        <v>0.96989999999999998</v>
      </c>
      <c r="ALR756" s="17"/>
      <c r="ALS756" s="17"/>
      <c r="ALT756" s="17"/>
      <c r="ALU756" s="17"/>
      <c r="ALV756" s="17"/>
      <c r="ALW756" s="17"/>
      <c r="ALX756" s="17"/>
    </row>
    <row r="757" spans="1:1012" s="16" customFormat="1" ht="36.75" customHeight="1" x14ac:dyDescent="0.25">
      <c r="A757" s="52" t="s">
        <v>506</v>
      </c>
      <c r="B757" s="42">
        <v>8</v>
      </c>
      <c r="C757" s="42" t="s">
        <v>390</v>
      </c>
      <c r="D757" s="49">
        <v>0.97109999999999996</v>
      </c>
      <c r="E757" s="20">
        <v>0.96989999999999998</v>
      </c>
      <c r="ALR757" s="17"/>
      <c r="ALS757" s="17"/>
      <c r="ALT757" s="17"/>
      <c r="ALU757" s="17"/>
      <c r="ALV757" s="17"/>
      <c r="ALW757" s="17"/>
      <c r="ALX757" s="17"/>
    </row>
    <row r="758" spans="1:1012" s="16" customFormat="1" ht="36.75" customHeight="1" x14ac:dyDescent="0.25">
      <c r="A758" s="52" t="s">
        <v>509</v>
      </c>
      <c r="B758" s="42">
        <v>11</v>
      </c>
      <c r="C758" s="42" t="s">
        <v>390</v>
      </c>
      <c r="D758" s="49">
        <v>0.97789999999999999</v>
      </c>
      <c r="E758" s="20">
        <v>0.96989999999999998</v>
      </c>
      <c r="ALR758" s="17"/>
      <c r="ALS758" s="17"/>
      <c r="ALT758" s="17"/>
      <c r="ALU758" s="17"/>
      <c r="ALV758" s="17"/>
      <c r="ALW758" s="17"/>
      <c r="ALX758" s="17"/>
    </row>
    <row r="759" spans="1:1012" s="16" customFormat="1" ht="36.75" customHeight="1" x14ac:dyDescent="0.25">
      <c r="A759" s="52" t="s">
        <v>509</v>
      </c>
      <c r="B759" s="42">
        <v>13</v>
      </c>
      <c r="C759" s="42" t="s">
        <v>390</v>
      </c>
      <c r="D759" s="49">
        <v>0.97789999999999999</v>
      </c>
      <c r="E759" s="20">
        <v>0.96989999999999998</v>
      </c>
      <c r="ALR759" s="17"/>
      <c r="ALS759" s="17"/>
      <c r="ALT759" s="17"/>
      <c r="ALU759" s="17"/>
      <c r="ALV759" s="17"/>
      <c r="ALW759" s="17"/>
      <c r="ALX759" s="17"/>
    </row>
    <row r="760" spans="1:1012" s="16" customFormat="1" ht="36.75" customHeight="1" x14ac:dyDescent="0.25">
      <c r="A760" s="52" t="s">
        <v>509</v>
      </c>
      <c r="B760" s="42">
        <v>3</v>
      </c>
      <c r="C760" s="42" t="s">
        <v>390</v>
      </c>
      <c r="D760" s="49">
        <v>0.96940000000000004</v>
      </c>
      <c r="E760" s="20">
        <v>0.96989999999999998</v>
      </c>
      <c r="ALR760" s="17"/>
      <c r="ALS760" s="17"/>
      <c r="ALT760" s="17"/>
      <c r="ALU760" s="17"/>
      <c r="ALV760" s="17"/>
      <c r="ALW760" s="17"/>
      <c r="ALX760" s="17"/>
    </row>
    <row r="761" spans="1:1012" s="16" customFormat="1" ht="36.75" customHeight="1" x14ac:dyDescent="0.25">
      <c r="A761" s="52" t="s">
        <v>509</v>
      </c>
      <c r="B761" s="42">
        <v>5</v>
      </c>
      <c r="C761" s="42" t="s">
        <v>390</v>
      </c>
      <c r="D761" s="49">
        <v>0.97789999999999999</v>
      </c>
      <c r="E761" s="20">
        <v>0.96989999999999998</v>
      </c>
      <c r="ALR761" s="17"/>
      <c r="ALS761" s="17"/>
      <c r="ALT761" s="17"/>
      <c r="ALU761" s="17"/>
      <c r="ALV761" s="17"/>
      <c r="ALW761" s="17"/>
      <c r="ALX761" s="17"/>
    </row>
    <row r="762" spans="1:1012" s="16" customFormat="1" ht="36.75" customHeight="1" x14ac:dyDescent="0.25">
      <c r="A762" s="52" t="s">
        <v>509</v>
      </c>
      <c r="B762" s="42">
        <v>7</v>
      </c>
      <c r="C762" s="42" t="s">
        <v>390</v>
      </c>
      <c r="D762" s="49">
        <v>0.96940000000000004</v>
      </c>
      <c r="E762" s="20">
        <v>0.96989999999999998</v>
      </c>
      <c r="ALR762" s="17"/>
      <c r="ALS762" s="17"/>
      <c r="ALT762" s="17"/>
      <c r="ALU762" s="17"/>
      <c r="ALV762" s="17"/>
      <c r="ALW762" s="17"/>
      <c r="ALX762" s="17"/>
    </row>
    <row r="763" spans="1:1012" s="16" customFormat="1" ht="36.75" customHeight="1" x14ac:dyDescent="0.25">
      <c r="A763" s="52" t="s">
        <v>509</v>
      </c>
      <c r="B763" s="42" t="s">
        <v>437</v>
      </c>
      <c r="C763" s="42" t="s">
        <v>390</v>
      </c>
      <c r="D763" s="49">
        <v>0.97789999999999999</v>
      </c>
      <c r="E763" s="20">
        <v>0.96989999999999998</v>
      </c>
      <c r="ALR763" s="17"/>
      <c r="ALS763" s="17"/>
      <c r="ALT763" s="17"/>
      <c r="ALU763" s="17"/>
      <c r="ALV763" s="17"/>
      <c r="ALW763" s="17"/>
      <c r="ALX763" s="17"/>
    </row>
    <row r="764" spans="1:1012" s="16" customFormat="1" ht="36.75" customHeight="1" x14ac:dyDescent="0.25">
      <c r="A764" s="52" t="s">
        <v>510</v>
      </c>
      <c r="B764" s="42">
        <v>9</v>
      </c>
      <c r="C764" s="42" t="s">
        <v>390</v>
      </c>
      <c r="D764" s="49">
        <v>0.96940000000000004</v>
      </c>
      <c r="E764" s="20">
        <v>0.96989999999999998</v>
      </c>
      <c r="ALR764" s="17"/>
      <c r="ALS764" s="17"/>
      <c r="ALT764" s="17"/>
      <c r="ALU764" s="17"/>
      <c r="ALV764" s="17"/>
      <c r="ALW764" s="17"/>
      <c r="ALX764" s="17"/>
    </row>
    <row r="765" spans="1:1012" s="16" customFormat="1" ht="36.75" customHeight="1" x14ac:dyDescent="0.25">
      <c r="A765" s="52" t="s">
        <v>509</v>
      </c>
      <c r="B765" s="42" t="s">
        <v>511</v>
      </c>
      <c r="C765" s="42" t="s">
        <v>390</v>
      </c>
      <c r="D765" s="49">
        <v>0.97789999999999999</v>
      </c>
      <c r="E765" s="20">
        <v>0.96989999999999998</v>
      </c>
      <c r="ALR765" s="17"/>
      <c r="ALS765" s="17"/>
      <c r="ALT765" s="17"/>
      <c r="ALU765" s="17"/>
      <c r="ALV765" s="17"/>
      <c r="ALW765" s="17"/>
      <c r="ALX765" s="17"/>
    </row>
    <row r="766" spans="1:1012" s="16" customFormat="1" ht="36.75" customHeight="1" x14ac:dyDescent="0.25">
      <c r="A766" s="52" t="s">
        <v>446</v>
      </c>
      <c r="B766" s="42" t="s">
        <v>419</v>
      </c>
      <c r="C766" s="42" t="s">
        <v>390</v>
      </c>
      <c r="D766" s="49">
        <v>0.97789999999999999</v>
      </c>
      <c r="E766" s="20">
        <v>0.96989999999999998</v>
      </c>
      <c r="ALR766" s="17"/>
      <c r="ALS766" s="17"/>
      <c r="ALT766" s="17"/>
      <c r="ALU766" s="17"/>
      <c r="ALV766" s="17"/>
      <c r="ALW766" s="17"/>
      <c r="ALX766" s="17"/>
    </row>
    <row r="767" spans="1:1012" s="16" customFormat="1" ht="36.75" customHeight="1" x14ac:dyDescent="0.25">
      <c r="A767" s="52" t="s">
        <v>446</v>
      </c>
      <c r="B767" s="42">
        <v>30</v>
      </c>
      <c r="C767" s="42" t="s">
        <v>390</v>
      </c>
      <c r="D767" s="49">
        <v>0.97109999999999996</v>
      </c>
      <c r="E767" s="20">
        <v>0.96989999999999998</v>
      </c>
      <c r="ALR767" s="17"/>
      <c r="ALS767" s="17"/>
      <c r="ALT767" s="17"/>
      <c r="ALU767" s="17"/>
      <c r="ALV767" s="17"/>
      <c r="ALW767" s="17"/>
      <c r="ALX767" s="17"/>
    </row>
    <row r="768" spans="1:1012" s="16" customFormat="1" ht="36.75" customHeight="1" x14ac:dyDescent="0.25">
      <c r="A768" s="52" t="s">
        <v>446</v>
      </c>
      <c r="B768" s="42">
        <v>32</v>
      </c>
      <c r="C768" s="42" t="s">
        <v>390</v>
      </c>
      <c r="D768" s="49">
        <v>0.97789999999999999</v>
      </c>
      <c r="E768" s="20">
        <v>0.96989999999999998</v>
      </c>
      <c r="ALR768" s="17"/>
      <c r="ALS768" s="17"/>
      <c r="ALT768" s="17"/>
      <c r="ALU768" s="17"/>
      <c r="ALV768" s="17"/>
      <c r="ALW768" s="17"/>
      <c r="ALX768" s="17"/>
    </row>
    <row r="769" spans="1:1012" s="14" customFormat="1" ht="36.75" customHeight="1" x14ac:dyDescent="0.25">
      <c r="A769" s="45" t="s">
        <v>207</v>
      </c>
      <c r="B769" s="46">
        <v>47</v>
      </c>
      <c r="C769" s="46" t="s">
        <v>390</v>
      </c>
      <c r="D769" s="49">
        <v>0.97109999999999996</v>
      </c>
      <c r="E769" s="20">
        <v>0.96989999999999998</v>
      </c>
      <c r="ALR769" s="15"/>
      <c r="ALS769" s="15"/>
      <c r="ALT769" s="15"/>
      <c r="ALU769" s="15"/>
      <c r="ALV769" s="15"/>
      <c r="ALW769" s="15"/>
      <c r="ALX769" s="15"/>
    </row>
    <row r="770" spans="1:1012" s="14" customFormat="1" ht="36.75" customHeight="1" x14ac:dyDescent="0.25">
      <c r="A770" s="45" t="s">
        <v>207</v>
      </c>
      <c r="B770" s="46">
        <v>49</v>
      </c>
      <c r="C770" s="46" t="s">
        <v>390</v>
      </c>
      <c r="D770" s="20">
        <v>0.97789999999999999</v>
      </c>
      <c r="E770" s="20">
        <v>0.96989999999999998</v>
      </c>
      <c r="ALR770" s="15"/>
      <c r="ALS770" s="15"/>
      <c r="ALT770" s="15"/>
      <c r="ALU770" s="15"/>
      <c r="ALV770" s="15"/>
      <c r="ALW770" s="15"/>
      <c r="ALX770" s="15"/>
    </row>
    <row r="771" spans="1:1012" s="14" customFormat="1" ht="36.75" customHeight="1" x14ac:dyDescent="0.25">
      <c r="A771" s="45" t="s">
        <v>207</v>
      </c>
      <c r="B771" s="46" t="s">
        <v>414</v>
      </c>
      <c r="C771" s="46" t="s">
        <v>390</v>
      </c>
      <c r="D771" s="49">
        <v>0.97109999999999996</v>
      </c>
      <c r="E771" s="20">
        <v>0.96989999999999998</v>
      </c>
      <c r="ALR771" s="15"/>
      <c r="ALS771" s="15"/>
      <c r="ALT771" s="15"/>
      <c r="ALU771" s="15"/>
      <c r="ALV771" s="15"/>
      <c r="ALW771" s="15"/>
      <c r="ALX771" s="15"/>
    </row>
    <row r="772" spans="1:1012" s="14" customFormat="1" ht="36.75" customHeight="1" x14ac:dyDescent="0.25">
      <c r="A772" s="45" t="s">
        <v>207</v>
      </c>
      <c r="B772" s="46">
        <v>51</v>
      </c>
      <c r="C772" s="46" t="s">
        <v>390</v>
      </c>
      <c r="D772" s="49">
        <v>0.97109999999999996</v>
      </c>
      <c r="E772" s="20">
        <v>0.96989999999999998</v>
      </c>
      <c r="ALR772" s="15"/>
      <c r="ALS772" s="15"/>
      <c r="ALT772" s="15"/>
      <c r="ALU772" s="15"/>
      <c r="ALV772" s="15"/>
      <c r="ALW772" s="15"/>
      <c r="ALX772" s="15"/>
    </row>
    <row r="773" spans="1:1012" s="14" customFormat="1" ht="36.75" customHeight="1" x14ac:dyDescent="0.25">
      <c r="A773" s="45" t="s">
        <v>207</v>
      </c>
      <c r="B773" s="46" t="s">
        <v>512</v>
      </c>
      <c r="C773" s="46" t="s">
        <v>390</v>
      </c>
      <c r="D773" s="49">
        <v>0.97109999999999996</v>
      </c>
      <c r="E773" s="20">
        <v>0.96989999999999998</v>
      </c>
      <c r="ALR773" s="15"/>
      <c r="ALS773" s="15"/>
      <c r="ALT773" s="15"/>
      <c r="ALU773" s="15"/>
      <c r="ALV773" s="15"/>
      <c r="ALW773" s="15"/>
      <c r="ALX773" s="15"/>
    </row>
    <row r="774" spans="1:1012" s="14" customFormat="1" ht="36.75" customHeight="1" x14ac:dyDescent="0.25">
      <c r="A774" s="45" t="s">
        <v>207</v>
      </c>
      <c r="B774" s="46" t="s">
        <v>513</v>
      </c>
      <c r="C774" s="46" t="s">
        <v>390</v>
      </c>
      <c r="D774" s="49">
        <v>0.97109999999999996</v>
      </c>
      <c r="E774" s="20">
        <v>0.96989999999999998</v>
      </c>
      <c r="ALR774" s="15"/>
      <c r="ALS774" s="15"/>
      <c r="ALT774" s="15"/>
      <c r="ALU774" s="15"/>
      <c r="ALV774" s="15"/>
      <c r="ALW774" s="15"/>
      <c r="ALX774" s="15"/>
    </row>
    <row r="775" spans="1:1012" s="64" customFormat="1" ht="36.75" customHeight="1" x14ac:dyDescent="0.25">
      <c r="A775" s="41" t="s">
        <v>207</v>
      </c>
      <c r="B775" s="42" t="s">
        <v>514</v>
      </c>
      <c r="C775" s="42" t="s">
        <v>390</v>
      </c>
      <c r="D775" s="49">
        <v>0.97109999999999996</v>
      </c>
      <c r="E775" s="20">
        <v>0.96989999999999998</v>
      </c>
      <c r="ALR775" s="65"/>
      <c r="ALS775" s="65"/>
      <c r="ALT775" s="65"/>
      <c r="ALU775" s="65"/>
      <c r="ALV775" s="65"/>
      <c r="ALW775" s="65"/>
      <c r="ALX775" s="65"/>
    </row>
    <row r="776" spans="1:1012" s="14" customFormat="1" ht="36.75" customHeight="1" x14ac:dyDescent="0.25">
      <c r="A776" s="45" t="s">
        <v>207</v>
      </c>
      <c r="B776" s="46" t="s">
        <v>515</v>
      </c>
      <c r="C776" s="46" t="s">
        <v>390</v>
      </c>
      <c r="D776" s="49">
        <v>0.97109999999999996</v>
      </c>
      <c r="E776" s="20">
        <v>0.96989999999999998</v>
      </c>
      <c r="ALR776" s="15"/>
      <c r="ALS776" s="15"/>
      <c r="ALT776" s="15"/>
      <c r="ALU776" s="15"/>
      <c r="ALV776" s="15"/>
      <c r="ALW776" s="15"/>
      <c r="ALX776" s="15"/>
    </row>
    <row r="777" spans="1:1012" s="14" customFormat="1" ht="36.75" customHeight="1" x14ac:dyDescent="0.25">
      <c r="A777" s="45" t="s">
        <v>207</v>
      </c>
      <c r="B777" s="46" t="s">
        <v>516</v>
      </c>
      <c r="C777" s="46" t="s">
        <v>390</v>
      </c>
      <c r="D777" s="49">
        <v>0.97109999999999996</v>
      </c>
      <c r="E777" s="20">
        <v>0.96989999999999998</v>
      </c>
      <c r="ALR777" s="15"/>
      <c r="ALS777" s="15"/>
      <c r="ALT777" s="15"/>
      <c r="ALU777" s="15"/>
      <c r="ALV777" s="15"/>
      <c r="ALW777" s="15"/>
      <c r="ALX777" s="15"/>
    </row>
    <row r="778" spans="1:1012" s="14" customFormat="1" ht="36.75" customHeight="1" x14ac:dyDescent="0.25">
      <c r="A778" s="45" t="s">
        <v>207</v>
      </c>
      <c r="B778" s="46">
        <v>54</v>
      </c>
      <c r="C778" s="46" t="s">
        <v>390</v>
      </c>
      <c r="D778" s="49">
        <v>0.97109999999999996</v>
      </c>
      <c r="E778" s="20">
        <v>0.96989999999999998</v>
      </c>
      <c r="ALR778" s="15"/>
      <c r="ALS778" s="15"/>
      <c r="ALT778" s="15"/>
      <c r="ALU778" s="15"/>
      <c r="ALV778" s="15"/>
      <c r="ALW778" s="15"/>
      <c r="ALX778" s="15"/>
    </row>
    <row r="779" spans="1:1012" s="14" customFormat="1" ht="36.75" customHeight="1" x14ac:dyDescent="0.25">
      <c r="A779" s="45" t="s">
        <v>207</v>
      </c>
      <c r="B779" s="46">
        <v>55</v>
      </c>
      <c r="C779" s="46" t="s">
        <v>390</v>
      </c>
      <c r="D779" s="49">
        <v>0.97109999999999996</v>
      </c>
      <c r="E779" s="20">
        <v>0.96989999999999998</v>
      </c>
      <c r="ALR779" s="15"/>
      <c r="ALS779" s="15"/>
      <c r="ALT779" s="15"/>
      <c r="ALU779" s="15"/>
      <c r="ALV779" s="15"/>
      <c r="ALW779" s="15"/>
      <c r="ALX779" s="15"/>
    </row>
    <row r="780" spans="1:1012" s="14" customFormat="1" ht="36.75" customHeight="1" x14ac:dyDescent="0.25">
      <c r="A780" s="45" t="s">
        <v>207</v>
      </c>
      <c r="B780" s="46">
        <v>56</v>
      </c>
      <c r="C780" s="46" t="s">
        <v>390</v>
      </c>
      <c r="D780" s="49">
        <v>0.97109999999999996</v>
      </c>
      <c r="E780" s="20">
        <v>0.96989999999999998</v>
      </c>
      <c r="ALR780" s="15"/>
      <c r="ALS780" s="15"/>
      <c r="ALT780" s="15"/>
      <c r="ALU780" s="15"/>
      <c r="ALV780" s="15"/>
      <c r="ALW780" s="15"/>
      <c r="ALX780" s="15"/>
    </row>
    <row r="781" spans="1:1012" s="14" customFormat="1" ht="36.75" customHeight="1" x14ac:dyDescent="0.25">
      <c r="A781" s="45" t="s">
        <v>207</v>
      </c>
      <c r="B781" s="46">
        <v>57</v>
      </c>
      <c r="C781" s="46" t="s">
        <v>390</v>
      </c>
      <c r="D781" s="49">
        <v>0.97109999999999996</v>
      </c>
      <c r="E781" s="20">
        <v>0.96989999999999998</v>
      </c>
      <c r="ALR781" s="15"/>
      <c r="ALS781" s="15"/>
      <c r="ALT781" s="15"/>
      <c r="ALU781" s="15"/>
      <c r="ALV781" s="15"/>
      <c r="ALW781" s="15"/>
      <c r="ALX781" s="15"/>
    </row>
    <row r="782" spans="1:1012" s="16" customFormat="1" ht="36.75" customHeight="1" x14ac:dyDescent="0.25">
      <c r="A782" s="52" t="s">
        <v>446</v>
      </c>
      <c r="B782" s="42">
        <v>10</v>
      </c>
      <c r="C782" s="42" t="s">
        <v>390</v>
      </c>
      <c r="D782" s="49">
        <v>0.96260000000000001</v>
      </c>
      <c r="E782" s="20">
        <v>0.96989999999999998</v>
      </c>
      <c r="ALR782" s="17"/>
      <c r="ALS782" s="17"/>
      <c r="ALT782" s="17"/>
      <c r="ALU782" s="17"/>
      <c r="ALV782" s="17"/>
      <c r="ALW782" s="17"/>
      <c r="ALX782" s="17"/>
    </row>
    <row r="783" spans="1:1012" s="16" customFormat="1" ht="36.75" customHeight="1" x14ac:dyDescent="0.25">
      <c r="A783" s="52" t="s">
        <v>517</v>
      </c>
      <c r="B783" s="42">
        <v>10</v>
      </c>
      <c r="C783" s="42" t="s">
        <v>390</v>
      </c>
      <c r="D783" s="49">
        <v>0.97789999999999999</v>
      </c>
      <c r="E783" s="20">
        <v>0.96989999999999998</v>
      </c>
      <c r="ALR783" s="17"/>
      <c r="ALS783" s="17"/>
      <c r="ALT783" s="17"/>
      <c r="ALU783" s="17"/>
      <c r="ALV783" s="17"/>
      <c r="ALW783" s="17"/>
      <c r="ALX783" s="17"/>
    </row>
    <row r="784" spans="1:1012" s="16" customFormat="1" ht="36.75" customHeight="1" x14ac:dyDescent="0.25">
      <c r="A784" s="52" t="s">
        <v>517</v>
      </c>
      <c r="B784" s="42">
        <v>12</v>
      </c>
      <c r="C784" s="42" t="s">
        <v>390</v>
      </c>
      <c r="D784" s="49">
        <v>0.97109999999999996</v>
      </c>
      <c r="E784" s="20">
        <v>0.96989999999999998</v>
      </c>
      <c r="ALR784" s="17"/>
      <c r="ALS784" s="17"/>
      <c r="ALT784" s="17"/>
      <c r="ALU784" s="17"/>
      <c r="ALV784" s="17"/>
      <c r="ALW784" s="17"/>
      <c r="ALX784" s="17"/>
    </row>
    <row r="785" spans="1:1012" s="16" customFormat="1" ht="36.75" customHeight="1" x14ac:dyDescent="0.25">
      <c r="A785" s="52" t="s">
        <v>517</v>
      </c>
      <c r="B785" s="42">
        <v>14</v>
      </c>
      <c r="C785" s="42" t="s">
        <v>390</v>
      </c>
      <c r="D785" s="49">
        <v>0.97109999999999996</v>
      </c>
      <c r="E785" s="20">
        <v>0.96989999999999998</v>
      </c>
      <c r="ALR785" s="17"/>
      <c r="ALS785" s="17"/>
      <c r="ALT785" s="17"/>
      <c r="ALU785" s="17"/>
      <c r="ALV785" s="17"/>
      <c r="ALW785" s="17"/>
      <c r="ALX785" s="17"/>
    </row>
    <row r="786" spans="1:1012" s="16" customFormat="1" ht="36.75" customHeight="1" x14ac:dyDescent="0.25">
      <c r="A786" s="52" t="s">
        <v>517</v>
      </c>
      <c r="B786" s="42">
        <v>16</v>
      </c>
      <c r="C786" s="42" t="s">
        <v>390</v>
      </c>
      <c r="D786" s="49">
        <v>0.97109999999999996</v>
      </c>
      <c r="E786" s="20">
        <v>0.96989999999999998</v>
      </c>
      <c r="ALR786" s="17"/>
      <c r="ALS786" s="17"/>
      <c r="ALT786" s="17"/>
      <c r="ALU786" s="17"/>
      <c r="ALV786" s="17"/>
      <c r="ALW786" s="17"/>
      <c r="ALX786" s="17"/>
    </row>
    <row r="787" spans="1:1012" s="16" customFormat="1" ht="36.75" customHeight="1" x14ac:dyDescent="0.25">
      <c r="A787" s="52" t="s">
        <v>517</v>
      </c>
      <c r="B787" s="42" t="s">
        <v>418</v>
      </c>
      <c r="C787" s="42" t="s">
        <v>390</v>
      </c>
      <c r="D787" s="49">
        <v>0.97109999999999996</v>
      </c>
      <c r="E787" s="20">
        <v>0.96989999999999998</v>
      </c>
      <c r="ALR787" s="17"/>
      <c r="ALS787" s="17"/>
      <c r="ALT787" s="17"/>
      <c r="ALU787" s="17"/>
      <c r="ALV787" s="17"/>
      <c r="ALW787" s="17"/>
      <c r="ALX787" s="17"/>
    </row>
    <row r="788" spans="1:1012" s="16" customFormat="1" ht="36.75" customHeight="1" x14ac:dyDescent="0.25">
      <c r="A788" s="52" t="s">
        <v>517</v>
      </c>
      <c r="B788" s="42">
        <v>18</v>
      </c>
      <c r="C788" s="42" t="s">
        <v>390</v>
      </c>
      <c r="D788" s="49">
        <v>0.97109999999999996</v>
      </c>
      <c r="E788" s="20">
        <v>0.96989999999999998</v>
      </c>
      <c r="ALR788" s="17"/>
      <c r="ALS788" s="17"/>
      <c r="ALT788" s="17"/>
      <c r="ALU788" s="17"/>
      <c r="ALV788" s="17"/>
      <c r="ALW788" s="17"/>
      <c r="ALX788" s="17"/>
    </row>
    <row r="789" spans="1:1012" s="16" customFormat="1" ht="36.75" customHeight="1" x14ac:dyDescent="0.25">
      <c r="A789" s="52" t="s">
        <v>517</v>
      </c>
      <c r="B789" s="42">
        <v>20</v>
      </c>
      <c r="C789" s="42" t="s">
        <v>390</v>
      </c>
      <c r="D789" s="49">
        <v>0.97109999999999996</v>
      </c>
      <c r="E789" s="20">
        <v>0.96989999999999998</v>
      </c>
      <c r="ALR789" s="17"/>
      <c r="ALS789" s="17"/>
      <c r="ALT789" s="17"/>
      <c r="ALU789" s="17"/>
      <c r="ALV789" s="17"/>
      <c r="ALW789" s="17"/>
      <c r="ALX789" s="17"/>
    </row>
    <row r="790" spans="1:1012" s="16" customFormat="1" ht="36.75" customHeight="1" x14ac:dyDescent="0.25">
      <c r="A790" s="52" t="s">
        <v>447</v>
      </c>
      <c r="B790" s="42">
        <v>31</v>
      </c>
      <c r="C790" s="42" t="s">
        <v>390</v>
      </c>
      <c r="D790" s="49">
        <v>0.97109999999999996</v>
      </c>
      <c r="E790" s="20">
        <v>0.96989999999999998</v>
      </c>
      <c r="ALR790" s="17"/>
      <c r="ALS790" s="17"/>
      <c r="ALT790" s="17"/>
      <c r="ALU790" s="17"/>
      <c r="ALV790" s="17"/>
      <c r="ALW790" s="17"/>
      <c r="ALX790" s="17"/>
    </row>
    <row r="791" spans="1:1012" s="16" customFormat="1" ht="36.75" customHeight="1" x14ac:dyDescent="0.25">
      <c r="A791" s="52" t="s">
        <v>447</v>
      </c>
      <c r="B791" s="42" t="s">
        <v>474</v>
      </c>
      <c r="C791" s="42" t="s">
        <v>390</v>
      </c>
      <c r="D791" s="49">
        <v>0.97789999999999999</v>
      </c>
      <c r="E791" s="20">
        <v>0.96989999999999998</v>
      </c>
      <c r="ALR791" s="17"/>
      <c r="ALS791" s="17"/>
      <c r="ALT791" s="17"/>
      <c r="ALU791" s="17"/>
      <c r="ALV791" s="17"/>
      <c r="ALW791" s="17"/>
      <c r="ALX791" s="17"/>
    </row>
    <row r="792" spans="1:1012" s="16" customFormat="1" ht="36.75" customHeight="1" x14ac:dyDescent="0.25">
      <c r="A792" s="52" t="s">
        <v>447</v>
      </c>
      <c r="B792" s="42">
        <v>33</v>
      </c>
      <c r="C792" s="42" t="s">
        <v>390</v>
      </c>
      <c r="D792" s="49">
        <v>0.96260000000000001</v>
      </c>
      <c r="E792" s="20">
        <v>0.96989999999999998</v>
      </c>
      <c r="ALR792" s="17"/>
      <c r="ALS792" s="17"/>
      <c r="ALT792" s="17"/>
      <c r="ALU792" s="17"/>
      <c r="ALV792" s="17"/>
      <c r="ALW792" s="17"/>
      <c r="ALX792" s="17"/>
    </row>
    <row r="793" spans="1:1012" s="16" customFormat="1" ht="36.75" customHeight="1" x14ac:dyDescent="0.25">
      <c r="A793" s="52" t="s">
        <v>447</v>
      </c>
      <c r="B793" s="42" t="s">
        <v>455</v>
      </c>
      <c r="C793" s="42" t="s">
        <v>390</v>
      </c>
      <c r="D793" s="49">
        <v>0.97789999999999999</v>
      </c>
      <c r="E793" s="20">
        <v>0.96989999999999998</v>
      </c>
      <c r="ALR793" s="17"/>
      <c r="ALS793" s="17"/>
      <c r="ALT793" s="17"/>
      <c r="ALU793" s="17"/>
      <c r="ALV793" s="17"/>
      <c r="ALW793" s="17"/>
      <c r="ALX793" s="17"/>
    </row>
    <row r="794" spans="1:1012" s="16" customFormat="1" ht="36.75" customHeight="1" x14ac:dyDescent="0.25">
      <c r="A794" s="52" t="s">
        <v>447</v>
      </c>
      <c r="B794" s="42">
        <v>35</v>
      </c>
      <c r="C794" s="42" t="s">
        <v>390</v>
      </c>
      <c r="D794" s="49">
        <v>0.96940000000000004</v>
      </c>
      <c r="E794" s="20">
        <v>0.96989999999999998</v>
      </c>
      <c r="ALR794" s="17"/>
      <c r="ALS794" s="17"/>
      <c r="ALT794" s="17"/>
      <c r="ALU794" s="17"/>
      <c r="ALV794" s="17"/>
      <c r="ALW794" s="17"/>
      <c r="ALX794" s="17"/>
    </row>
    <row r="795" spans="1:1012" s="16" customFormat="1" ht="36.75" customHeight="1" x14ac:dyDescent="0.25">
      <c r="A795" s="52" t="s">
        <v>447</v>
      </c>
      <c r="B795" s="42" t="s">
        <v>518</v>
      </c>
      <c r="C795" s="42" t="s">
        <v>390</v>
      </c>
      <c r="D795" s="49">
        <v>0.96260000000000001</v>
      </c>
      <c r="E795" s="20">
        <v>0.96989999999999998</v>
      </c>
      <c r="ALR795" s="17"/>
      <c r="ALS795" s="17"/>
      <c r="ALT795" s="17"/>
      <c r="ALU795" s="17"/>
      <c r="ALV795" s="17"/>
      <c r="ALW795" s="17"/>
      <c r="ALX795" s="17"/>
    </row>
    <row r="796" spans="1:1012" s="16" customFormat="1" ht="36.75" customHeight="1" x14ac:dyDescent="0.25">
      <c r="A796" s="52" t="s">
        <v>447</v>
      </c>
      <c r="B796" s="42">
        <v>37</v>
      </c>
      <c r="C796" s="42" t="s">
        <v>390</v>
      </c>
      <c r="D796" s="49">
        <v>0.97109999999999996</v>
      </c>
      <c r="E796" s="20">
        <v>0.96989999999999998</v>
      </c>
      <c r="ALR796" s="17"/>
      <c r="ALS796" s="17"/>
      <c r="ALT796" s="17"/>
      <c r="ALU796" s="17"/>
      <c r="ALV796" s="17"/>
      <c r="ALW796" s="17"/>
      <c r="ALX796" s="17"/>
    </row>
    <row r="797" spans="1:1012" s="14" customFormat="1" ht="36.75" customHeight="1" x14ac:dyDescent="0.25">
      <c r="A797" s="45" t="s">
        <v>207</v>
      </c>
      <c r="B797" s="46">
        <v>48</v>
      </c>
      <c r="C797" s="46" t="s">
        <v>390</v>
      </c>
      <c r="D797" s="20">
        <v>0.97789999999999999</v>
      </c>
      <c r="E797" s="20">
        <v>0.96989999999999998</v>
      </c>
      <c r="ALR797" s="15"/>
      <c r="ALS797" s="15"/>
      <c r="ALT797" s="15"/>
      <c r="ALU797" s="15"/>
      <c r="ALV797" s="15"/>
      <c r="ALW797" s="15"/>
      <c r="ALX797" s="15"/>
    </row>
    <row r="798" spans="1:1012" s="14" customFormat="1" ht="36.75" customHeight="1" x14ac:dyDescent="0.25">
      <c r="A798" s="45" t="s">
        <v>207</v>
      </c>
      <c r="B798" s="46">
        <v>52</v>
      </c>
      <c r="C798" s="46" t="s">
        <v>390</v>
      </c>
      <c r="D798" s="49">
        <v>0.97109999999999996</v>
      </c>
      <c r="E798" s="20">
        <v>0.96989999999999998</v>
      </c>
      <c r="ALR798" s="15"/>
      <c r="ALS798" s="15"/>
      <c r="ALT798" s="15"/>
      <c r="ALU798" s="15"/>
      <c r="ALV798" s="15"/>
      <c r="ALW798" s="15"/>
      <c r="ALX798" s="15"/>
    </row>
    <row r="799" spans="1:1012" s="14" customFormat="1" ht="36.75" customHeight="1" x14ac:dyDescent="0.25">
      <c r="A799" s="45" t="s">
        <v>207</v>
      </c>
      <c r="B799" s="46" t="s">
        <v>410</v>
      </c>
      <c r="C799" s="46" t="s">
        <v>390</v>
      </c>
      <c r="D799" s="20">
        <v>0.97789999999999999</v>
      </c>
      <c r="E799" s="20">
        <v>0.96989999999999998</v>
      </c>
      <c r="ALR799" s="15"/>
      <c r="ALS799" s="15"/>
      <c r="ALT799" s="15"/>
      <c r="ALU799" s="15"/>
      <c r="ALV799" s="15"/>
      <c r="ALW799" s="15"/>
      <c r="ALX799" s="15"/>
    </row>
    <row r="800" spans="1:1012" s="14" customFormat="1" ht="36.75" customHeight="1" x14ac:dyDescent="0.25">
      <c r="A800" s="45" t="s">
        <v>207</v>
      </c>
      <c r="B800" s="46" t="s">
        <v>519</v>
      </c>
      <c r="C800" s="46" t="s">
        <v>390</v>
      </c>
      <c r="D800" s="49">
        <v>0.97109999999999996</v>
      </c>
      <c r="E800" s="20">
        <v>0.96989999999999998</v>
      </c>
      <c r="ALR800" s="15"/>
      <c r="ALS800" s="15"/>
      <c r="ALT800" s="15"/>
      <c r="ALU800" s="15"/>
      <c r="ALV800" s="15"/>
      <c r="ALW800" s="15"/>
      <c r="ALX800" s="15"/>
    </row>
    <row r="801" spans="1:1012" s="16" customFormat="1" ht="36.75" customHeight="1" x14ac:dyDescent="0.25">
      <c r="A801" s="41" t="s">
        <v>215</v>
      </c>
      <c r="B801" s="42">
        <v>27</v>
      </c>
      <c r="C801" s="42" t="s">
        <v>390</v>
      </c>
      <c r="D801" s="49">
        <v>0.97109999999999996</v>
      </c>
      <c r="E801" s="20">
        <v>0.96989999999999998</v>
      </c>
      <c r="ALR801" s="17"/>
      <c r="ALS801" s="17"/>
      <c r="ALT801" s="17"/>
      <c r="ALU801" s="17"/>
      <c r="ALV801" s="17"/>
      <c r="ALW801" s="17"/>
      <c r="ALX801" s="17"/>
    </row>
    <row r="802" spans="1:1012" s="16" customFormat="1" ht="36.75" customHeight="1" x14ac:dyDescent="0.25">
      <c r="A802" s="41" t="s">
        <v>215</v>
      </c>
      <c r="B802" s="42">
        <v>29</v>
      </c>
      <c r="C802" s="42" t="s">
        <v>390</v>
      </c>
      <c r="D802" s="49">
        <v>0.97109999999999996</v>
      </c>
      <c r="E802" s="20">
        <v>0.96989999999999998</v>
      </c>
      <c r="ALR802" s="17"/>
      <c r="ALS802" s="17"/>
      <c r="ALT802" s="17"/>
      <c r="ALU802" s="17"/>
      <c r="ALV802" s="17"/>
      <c r="ALW802" s="17"/>
      <c r="ALX802" s="17"/>
    </row>
    <row r="803" spans="1:1012" s="14" customFormat="1" ht="36.75" customHeight="1" x14ac:dyDescent="0.25">
      <c r="A803" s="52" t="s">
        <v>499</v>
      </c>
      <c r="B803" s="42">
        <v>36</v>
      </c>
      <c r="C803" s="42" t="s">
        <v>390</v>
      </c>
      <c r="D803" s="49">
        <v>0.97109999999999996</v>
      </c>
      <c r="E803" s="20">
        <v>0.96989999999999998</v>
      </c>
      <c r="ALR803" s="15"/>
      <c r="ALS803" s="15"/>
      <c r="ALT803" s="15"/>
      <c r="ALU803" s="15"/>
      <c r="ALV803" s="15"/>
      <c r="ALW803" s="15"/>
      <c r="ALX803" s="15"/>
    </row>
    <row r="804" spans="1:1012" s="14" customFormat="1" ht="36.75" customHeight="1" x14ac:dyDescent="0.25">
      <c r="A804" s="48" t="s">
        <v>499</v>
      </c>
      <c r="B804" s="46">
        <v>38</v>
      </c>
      <c r="C804" s="46" t="s">
        <v>390</v>
      </c>
      <c r="D804" s="49">
        <v>0.97109999999999996</v>
      </c>
      <c r="E804" s="20">
        <v>0.96989999999999998</v>
      </c>
      <c r="ALR804" s="15"/>
      <c r="ALS804" s="15"/>
      <c r="ALT804" s="15"/>
      <c r="ALU804" s="15"/>
      <c r="ALV804" s="15"/>
      <c r="ALW804" s="15"/>
      <c r="ALX804" s="15"/>
    </row>
    <row r="805" spans="1:1012" s="16" customFormat="1" ht="36.75" customHeight="1" x14ac:dyDescent="0.25">
      <c r="A805" s="52" t="s">
        <v>371</v>
      </c>
      <c r="B805" s="42">
        <v>9</v>
      </c>
      <c r="C805" s="42" t="s">
        <v>390</v>
      </c>
      <c r="D805" s="49">
        <v>0.97109999999999996</v>
      </c>
      <c r="E805" s="20">
        <v>0.96989999999999998</v>
      </c>
      <c r="ALR805" s="17"/>
      <c r="ALS805" s="17"/>
      <c r="ALT805" s="17"/>
      <c r="ALU805" s="17"/>
      <c r="ALV805" s="17"/>
      <c r="ALW805" s="17"/>
      <c r="ALX805" s="17"/>
    </row>
    <row r="806" spans="1:1012" s="14" customFormat="1" ht="36.75" customHeight="1" x14ac:dyDescent="0.25">
      <c r="A806" s="41" t="s">
        <v>371</v>
      </c>
      <c r="B806" s="42" t="s">
        <v>520</v>
      </c>
      <c r="C806" s="42" t="s">
        <v>390</v>
      </c>
      <c r="D806" s="42">
        <v>0.97109999999999996</v>
      </c>
      <c r="E806" s="20">
        <v>0.96989999999999998</v>
      </c>
      <c r="ALR806" s="15"/>
      <c r="ALS806" s="15"/>
      <c r="ALT806" s="15"/>
      <c r="ALU806" s="15"/>
      <c r="ALV806" s="15"/>
      <c r="ALW806" s="15"/>
      <c r="ALX806" s="15"/>
    </row>
    <row r="807" spans="1:1012" s="14" customFormat="1" ht="36.75" customHeight="1" x14ac:dyDescent="0.25">
      <c r="A807" s="48" t="s">
        <v>499</v>
      </c>
      <c r="B807" s="46">
        <v>26</v>
      </c>
      <c r="C807" s="46" t="s">
        <v>390</v>
      </c>
      <c r="D807" s="49">
        <v>0.97109999999999996</v>
      </c>
      <c r="E807" s="20">
        <v>0.96989999999999998</v>
      </c>
      <c r="ALR807" s="15"/>
      <c r="ALS807" s="15"/>
      <c r="ALT807" s="15"/>
      <c r="ALU807" s="15"/>
      <c r="ALV807" s="15"/>
      <c r="ALW807" s="15"/>
      <c r="ALX807" s="15"/>
    </row>
    <row r="808" spans="1:1012" s="14" customFormat="1" ht="36.75" customHeight="1" x14ac:dyDescent="0.25">
      <c r="A808" s="48" t="s">
        <v>499</v>
      </c>
      <c r="B808" s="46">
        <v>28</v>
      </c>
      <c r="C808" s="46" t="s">
        <v>390</v>
      </c>
      <c r="D808" s="49">
        <v>0.97109999999999996</v>
      </c>
      <c r="E808" s="20">
        <v>0.96989999999999998</v>
      </c>
      <c r="ALR808" s="15"/>
      <c r="ALS808" s="15"/>
      <c r="ALT808" s="15"/>
      <c r="ALU808" s="15"/>
      <c r="ALV808" s="15"/>
      <c r="ALW808" s="15"/>
      <c r="ALX808" s="15"/>
    </row>
    <row r="809" spans="1:1012" s="14" customFormat="1" ht="36.75" customHeight="1" x14ac:dyDescent="0.25">
      <c r="A809" s="48" t="s">
        <v>499</v>
      </c>
      <c r="B809" s="46">
        <v>30</v>
      </c>
      <c r="C809" s="46" t="s">
        <v>390</v>
      </c>
      <c r="D809" s="49">
        <v>0.97109999999999996</v>
      </c>
      <c r="E809" s="20">
        <v>0.96989999999999998</v>
      </c>
      <c r="ALR809" s="15"/>
      <c r="ALS809" s="15"/>
      <c r="ALT809" s="15"/>
      <c r="ALU809" s="15"/>
      <c r="ALV809" s="15"/>
      <c r="ALW809" s="15"/>
      <c r="ALX809" s="15"/>
    </row>
    <row r="810" spans="1:1012" s="16" customFormat="1" ht="36.75" customHeight="1" x14ac:dyDescent="0.25">
      <c r="A810" s="52" t="s">
        <v>371</v>
      </c>
      <c r="B810" s="42">
        <v>14</v>
      </c>
      <c r="C810" s="42" t="s">
        <v>390</v>
      </c>
      <c r="D810" s="49">
        <v>0.97109999999999996</v>
      </c>
      <c r="E810" s="20">
        <v>0.96989999999999998</v>
      </c>
      <c r="ALR810" s="17"/>
      <c r="ALS810" s="17"/>
      <c r="ALT810" s="17"/>
      <c r="ALU810" s="17"/>
      <c r="ALV810" s="17"/>
      <c r="ALW810" s="17"/>
      <c r="ALX810" s="17"/>
    </row>
    <row r="811" spans="1:1012" s="16" customFormat="1" ht="36.75" customHeight="1" x14ac:dyDescent="0.25">
      <c r="A811" s="52" t="s">
        <v>371</v>
      </c>
      <c r="B811" s="42" t="s">
        <v>226</v>
      </c>
      <c r="C811" s="42" t="s">
        <v>390</v>
      </c>
      <c r="D811" s="49">
        <v>0.97109999999999996</v>
      </c>
      <c r="E811" s="20">
        <v>0.96989999999999998</v>
      </c>
      <c r="ALR811" s="17"/>
      <c r="ALS811" s="17"/>
      <c r="ALT811" s="17"/>
      <c r="ALU811" s="17"/>
      <c r="ALV811" s="17"/>
      <c r="ALW811" s="17"/>
      <c r="ALX811" s="17"/>
    </row>
    <row r="812" spans="1:1012" s="16" customFormat="1" ht="36.75" customHeight="1" x14ac:dyDescent="0.25">
      <c r="A812" s="52" t="s">
        <v>371</v>
      </c>
      <c r="B812" s="42">
        <v>16</v>
      </c>
      <c r="C812" s="42" t="s">
        <v>390</v>
      </c>
      <c r="D812" s="49">
        <v>0.97109999999999996</v>
      </c>
      <c r="E812" s="20">
        <v>0.96989999999999998</v>
      </c>
      <c r="ALR812" s="17"/>
      <c r="ALS812" s="17"/>
      <c r="ALT812" s="17"/>
      <c r="ALU812" s="17"/>
      <c r="ALV812" s="17"/>
      <c r="ALW812" s="17"/>
      <c r="ALX812" s="17"/>
    </row>
    <row r="813" spans="1:1012" s="16" customFormat="1" ht="36.75" customHeight="1" x14ac:dyDescent="0.25">
      <c r="A813" s="52" t="s">
        <v>447</v>
      </c>
      <c r="B813" s="42">
        <v>11</v>
      </c>
      <c r="C813" s="42" t="s">
        <v>390</v>
      </c>
      <c r="D813" s="49">
        <v>0.96940000000000004</v>
      </c>
      <c r="E813" s="20">
        <v>0.96989999999999998</v>
      </c>
      <c r="ALR813" s="17"/>
      <c r="ALS813" s="17"/>
      <c r="ALT813" s="17"/>
      <c r="ALU813" s="17"/>
      <c r="ALV813" s="17"/>
      <c r="ALW813" s="17"/>
      <c r="ALX813" s="17"/>
    </row>
    <row r="814" spans="1:1012" s="16" customFormat="1" ht="36.75" customHeight="1" x14ac:dyDescent="0.25">
      <c r="A814" s="52" t="s">
        <v>447</v>
      </c>
      <c r="B814" s="42" t="s">
        <v>213</v>
      </c>
      <c r="C814" s="42" t="s">
        <v>390</v>
      </c>
      <c r="D814" s="49">
        <v>0.97109999999999996</v>
      </c>
      <c r="E814" s="20">
        <v>0.96989999999999998</v>
      </c>
      <c r="ALR814" s="17"/>
      <c r="ALS814" s="17"/>
      <c r="ALT814" s="17"/>
      <c r="ALU814" s="17"/>
      <c r="ALV814" s="17"/>
      <c r="ALW814" s="17"/>
      <c r="ALX814" s="17"/>
    </row>
    <row r="815" spans="1:1012" s="16" customFormat="1" ht="36.75" customHeight="1" x14ac:dyDescent="0.25">
      <c r="A815" s="52" t="s">
        <v>447</v>
      </c>
      <c r="B815" s="42">
        <v>13</v>
      </c>
      <c r="C815" s="42" t="s">
        <v>390</v>
      </c>
      <c r="D815" s="49">
        <v>0.96940000000000004</v>
      </c>
      <c r="E815" s="20">
        <v>0.96989999999999998</v>
      </c>
      <c r="ALR815" s="17"/>
      <c r="ALS815" s="17"/>
      <c r="ALT815" s="17"/>
      <c r="ALU815" s="17"/>
      <c r="ALV815" s="17"/>
      <c r="ALW815" s="17"/>
      <c r="ALX815" s="17"/>
    </row>
    <row r="816" spans="1:1012" s="16" customFormat="1" ht="36.75" customHeight="1" x14ac:dyDescent="0.25">
      <c r="A816" s="52" t="s">
        <v>449</v>
      </c>
      <c r="B816" s="42">
        <v>3</v>
      </c>
      <c r="C816" s="42" t="s">
        <v>390</v>
      </c>
      <c r="D816" s="49">
        <v>0.97109999999999996</v>
      </c>
      <c r="E816" s="20">
        <v>0.96989999999999998</v>
      </c>
      <c r="ALR816" s="17"/>
      <c r="ALS816" s="17"/>
      <c r="ALT816" s="17"/>
      <c r="ALU816" s="17"/>
      <c r="ALV816" s="17"/>
      <c r="ALW816" s="17"/>
      <c r="ALX816" s="17"/>
    </row>
    <row r="817" spans="1:1012" s="16" customFormat="1" ht="36.75" customHeight="1" x14ac:dyDescent="0.25">
      <c r="A817" s="52" t="s">
        <v>449</v>
      </c>
      <c r="B817" s="42">
        <v>5</v>
      </c>
      <c r="C817" s="42" t="s">
        <v>390</v>
      </c>
      <c r="D817" s="49">
        <v>0.97109999999999996</v>
      </c>
      <c r="E817" s="20">
        <v>0.96989999999999998</v>
      </c>
      <c r="ALR817" s="17"/>
      <c r="ALS817" s="17"/>
      <c r="ALT817" s="17"/>
      <c r="ALU817" s="17"/>
      <c r="ALV817" s="17"/>
      <c r="ALW817" s="17"/>
      <c r="ALX817" s="17"/>
    </row>
    <row r="818" spans="1:1012" s="16" customFormat="1" ht="36.75" customHeight="1" x14ac:dyDescent="0.25">
      <c r="A818" s="52" t="s">
        <v>236</v>
      </c>
      <c r="B818" s="42">
        <v>22</v>
      </c>
      <c r="C818" s="42" t="s">
        <v>390</v>
      </c>
      <c r="D818" s="49">
        <v>0.97109999999999996</v>
      </c>
      <c r="E818" s="20">
        <v>0.96989999999999998</v>
      </c>
      <c r="ALR818" s="17"/>
      <c r="ALS818" s="17"/>
      <c r="ALT818" s="17"/>
      <c r="ALU818" s="17"/>
      <c r="ALV818" s="17"/>
      <c r="ALW818" s="17"/>
      <c r="ALX818" s="17"/>
    </row>
    <row r="819" spans="1:1012" s="14" customFormat="1" ht="36.75" customHeight="1" x14ac:dyDescent="0.25">
      <c r="A819" s="48" t="s">
        <v>236</v>
      </c>
      <c r="B819" s="46" t="s">
        <v>521</v>
      </c>
      <c r="C819" s="46" t="s">
        <v>390</v>
      </c>
      <c r="D819" s="20">
        <v>0.97109999999999996</v>
      </c>
      <c r="E819" s="20">
        <v>0.96989999999999998</v>
      </c>
      <c r="ALR819" s="15"/>
      <c r="ALS819" s="15"/>
      <c r="ALT819" s="15"/>
      <c r="ALU819" s="15"/>
      <c r="ALV819" s="15"/>
      <c r="ALW819" s="15"/>
      <c r="ALX819" s="15"/>
    </row>
    <row r="820" spans="1:1012" s="16" customFormat="1" ht="36.75" customHeight="1" x14ac:dyDescent="0.25">
      <c r="A820" s="52" t="s">
        <v>200</v>
      </c>
      <c r="B820" s="42">
        <v>26</v>
      </c>
      <c r="C820" s="42" t="s">
        <v>390</v>
      </c>
      <c r="D820" s="49">
        <v>0.97109999999999996</v>
      </c>
      <c r="E820" s="20">
        <v>0.96989999999999998</v>
      </c>
      <c r="ALR820" s="17"/>
      <c r="ALS820" s="17"/>
      <c r="ALT820" s="17"/>
      <c r="ALU820" s="17"/>
      <c r="ALV820" s="17"/>
      <c r="ALW820" s="17"/>
      <c r="ALX820" s="17"/>
    </row>
    <row r="821" spans="1:1012" s="16" customFormat="1" ht="36.75" customHeight="1" x14ac:dyDescent="0.25">
      <c r="A821" s="52" t="s">
        <v>200</v>
      </c>
      <c r="B821" s="42">
        <v>28</v>
      </c>
      <c r="C821" s="42" t="s">
        <v>390</v>
      </c>
      <c r="D821" s="49">
        <v>0.97109999999999996</v>
      </c>
      <c r="E821" s="20">
        <v>0.96989999999999998</v>
      </c>
      <c r="ALR821" s="17"/>
      <c r="ALS821" s="17"/>
      <c r="ALT821" s="17"/>
      <c r="ALU821" s="17"/>
      <c r="ALV821" s="17"/>
      <c r="ALW821" s="17"/>
      <c r="ALX821" s="17"/>
    </row>
    <row r="822" spans="1:1012" s="16" customFormat="1" ht="36.75" customHeight="1" x14ac:dyDescent="0.25">
      <c r="A822" s="52" t="s">
        <v>200</v>
      </c>
      <c r="B822" s="42">
        <v>32</v>
      </c>
      <c r="C822" s="42" t="s">
        <v>390</v>
      </c>
      <c r="D822" s="49">
        <v>0.97109999999999996</v>
      </c>
      <c r="E822" s="20">
        <v>0.96989999999999998</v>
      </c>
      <c r="ALR822" s="17"/>
      <c r="ALS822" s="17"/>
      <c r="ALT822" s="17"/>
      <c r="ALU822" s="17"/>
      <c r="ALV822" s="17"/>
      <c r="ALW822" s="17"/>
      <c r="ALX822" s="17"/>
    </row>
    <row r="823" spans="1:1012" s="16" customFormat="1" ht="36.75" customHeight="1" x14ac:dyDescent="0.25">
      <c r="A823" s="52" t="s">
        <v>200</v>
      </c>
      <c r="B823" s="42">
        <v>30</v>
      </c>
      <c r="C823" s="42" t="s">
        <v>390</v>
      </c>
      <c r="D823" s="49">
        <v>0.96260000000000001</v>
      </c>
      <c r="E823" s="20">
        <v>0.96989999999999998</v>
      </c>
      <c r="ALR823" s="17"/>
      <c r="ALS823" s="17"/>
      <c r="ALT823" s="17"/>
      <c r="ALU823" s="17"/>
      <c r="ALV823" s="17"/>
      <c r="ALW823" s="17"/>
      <c r="ALX823" s="17"/>
    </row>
    <row r="824" spans="1:1012" s="16" customFormat="1" ht="36.75" customHeight="1" x14ac:dyDescent="0.25">
      <c r="A824" s="52" t="s">
        <v>426</v>
      </c>
      <c r="B824" s="42">
        <v>50</v>
      </c>
      <c r="C824" s="42" t="s">
        <v>390</v>
      </c>
      <c r="D824" s="49">
        <v>0.96260000000000001</v>
      </c>
      <c r="E824" s="20">
        <v>0.96989999999999998</v>
      </c>
      <c r="ALR824" s="17"/>
      <c r="ALS824" s="17"/>
      <c r="ALT824" s="17"/>
      <c r="ALU824" s="17"/>
      <c r="ALV824" s="17"/>
      <c r="ALW824" s="17"/>
      <c r="ALX824" s="17"/>
    </row>
    <row r="825" spans="1:1012" s="16" customFormat="1" ht="36.75" customHeight="1" x14ac:dyDescent="0.25">
      <c r="A825" s="52" t="s">
        <v>426</v>
      </c>
      <c r="B825" s="42" t="s">
        <v>522</v>
      </c>
      <c r="C825" s="42" t="s">
        <v>390</v>
      </c>
      <c r="D825" s="49">
        <v>0.96260000000000001</v>
      </c>
      <c r="E825" s="20">
        <v>0.96989999999999998</v>
      </c>
      <c r="ALR825" s="17"/>
      <c r="ALS825" s="17"/>
      <c r="ALT825" s="17"/>
      <c r="ALU825" s="17"/>
      <c r="ALV825" s="17"/>
      <c r="ALW825" s="17"/>
      <c r="ALX825" s="17"/>
    </row>
    <row r="826" spans="1:1012" s="16" customFormat="1" ht="36.75" customHeight="1" x14ac:dyDescent="0.25">
      <c r="A826" s="52" t="s">
        <v>426</v>
      </c>
      <c r="B826" s="42">
        <v>54</v>
      </c>
      <c r="C826" s="42" t="s">
        <v>390</v>
      </c>
      <c r="D826" s="49">
        <v>0.97109999999999996</v>
      </c>
      <c r="E826" s="20">
        <v>0.96989999999999998</v>
      </c>
      <c r="ALR826" s="17"/>
      <c r="ALS826" s="17"/>
      <c r="ALT826" s="17"/>
      <c r="ALU826" s="17"/>
      <c r="ALV826" s="17"/>
      <c r="ALW826" s="17"/>
      <c r="ALX826" s="17"/>
    </row>
    <row r="827" spans="1:1012" s="16" customFormat="1" ht="36.75" customHeight="1" x14ac:dyDescent="0.25">
      <c r="A827" s="52" t="s">
        <v>426</v>
      </c>
      <c r="B827" s="42">
        <v>56</v>
      </c>
      <c r="C827" s="42" t="s">
        <v>390</v>
      </c>
      <c r="D827" s="49">
        <v>0.97109999999999996</v>
      </c>
      <c r="E827" s="20">
        <v>0.96989999999999998</v>
      </c>
      <c r="ALR827" s="17"/>
      <c r="ALS827" s="17"/>
      <c r="ALT827" s="17"/>
      <c r="ALU827" s="17"/>
      <c r="ALV827" s="17"/>
      <c r="ALW827" s="17"/>
      <c r="ALX827" s="17"/>
    </row>
    <row r="828" spans="1:1012" s="16" customFormat="1" ht="36.75" customHeight="1" x14ac:dyDescent="0.25">
      <c r="A828" s="52" t="s">
        <v>426</v>
      </c>
      <c r="B828" s="42" t="s">
        <v>393</v>
      </c>
      <c r="C828" s="42" t="s">
        <v>390</v>
      </c>
      <c r="D828" s="49">
        <v>0.97109999999999996</v>
      </c>
      <c r="E828" s="20">
        <v>0.96989999999999998</v>
      </c>
      <c r="ALR828" s="17"/>
      <c r="ALS828" s="17"/>
      <c r="ALT828" s="17"/>
      <c r="ALU828" s="17"/>
      <c r="ALV828" s="17"/>
      <c r="ALW828" s="17"/>
      <c r="ALX828" s="17"/>
    </row>
    <row r="829" spans="1:1012" s="16" customFormat="1" ht="36.75" customHeight="1" x14ac:dyDescent="0.25">
      <c r="A829" s="52" t="s">
        <v>426</v>
      </c>
      <c r="B829" s="42">
        <v>58</v>
      </c>
      <c r="C829" s="42" t="s">
        <v>390</v>
      </c>
      <c r="D829" s="49">
        <v>0.97109999999999996</v>
      </c>
      <c r="E829" s="20">
        <v>0.96989999999999998</v>
      </c>
      <c r="ALR829" s="17"/>
      <c r="ALS829" s="17"/>
      <c r="ALT829" s="17"/>
      <c r="ALU829" s="17"/>
      <c r="ALV829" s="17"/>
      <c r="ALW829" s="17"/>
      <c r="ALX829" s="17"/>
    </row>
    <row r="830" spans="1:1012" s="16" customFormat="1" ht="36.75" customHeight="1" x14ac:dyDescent="0.25">
      <c r="A830" s="52" t="s">
        <v>282</v>
      </c>
      <c r="B830" s="42" t="s">
        <v>414</v>
      </c>
      <c r="C830" s="42" t="s">
        <v>390</v>
      </c>
      <c r="D830" s="49">
        <v>0.96260000000000001</v>
      </c>
      <c r="E830" s="20">
        <v>0.96989999999999998</v>
      </c>
      <c r="ALR830" s="17"/>
      <c r="ALS830" s="17"/>
      <c r="ALT830" s="17"/>
      <c r="ALU830" s="17"/>
      <c r="ALV830" s="17"/>
      <c r="ALW830" s="17"/>
      <c r="ALX830" s="17"/>
    </row>
    <row r="831" spans="1:1012" s="16" customFormat="1" ht="36.75" customHeight="1" x14ac:dyDescent="0.25">
      <c r="A831" s="52" t="s">
        <v>282</v>
      </c>
      <c r="B831" s="42" t="s">
        <v>523</v>
      </c>
      <c r="C831" s="42" t="s">
        <v>390</v>
      </c>
      <c r="D831" s="49">
        <v>0.97109999999999996</v>
      </c>
      <c r="E831" s="20">
        <v>0.96989999999999998</v>
      </c>
      <c r="ALR831" s="17"/>
      <c r="ALS831" s="17"/>
      <c r="ALT831" s="17"/>
      <c r="ALU831" s="17"/>
      <c r="ALV831" s="17"/>
      <c r="ALW831" s="17"/>
      <c r="ALX831" s="17"/>
    </row>
    <row r="832" spans="1:1012" s="16" customFormat="1" ht="36.75" customHeight="1" x14ac:dyDescent="0.25">
      <c r="A832" s="52" t="s">
        <v>282</v>
      </c>
      <c r="B832" s="42" t="s">
        <v>524</v>
      </c>
      <c r="C832" s="42" t="s">
        <v>390</v>
      </c>
      <c r="D832" s="49">
        <v>0.97109999999999996</v>
      </c>
      <c r="E832" s="20">
        <v>0.96989999999999998</v>
      </c>
      <c r="ALR832" s="17"/>
      <c r="ALS832" s="17"/>
      <c r="ALT832" s="17"/>
      <c r="ALU832" s="17"/>
      <c r="ALV832" s="17"/>
      <c r="ALW832" s="17"/>
      <c r="ALX832" s="17"/>
    </row>
    <row r="833" spans="1:1012" s="16" customFormat="1" ht="36.75" customHeight="1" x14ac:dyDescent="0.25">
      <c r="A833" s="52" t="s">
        <v>282</v>
      </c>
      <c r="B833" s="42">
        <v>51</v>
      </c>
      <c r="C833" s="42" t="s">
        <v>390</v>
      </c>
      <c r="D833" s="49">
        <v>0.97109999999999996</v>
      </c>
      <c r="E833" s="20">
        <v>0.96989999999999998</v>
      </c>
      <c r="ALR833" s="17"/>
      <c r="ALS833" s="17"/>
      <c r="ALT833" s="17"/>
      <c r="ALU833" s="17"/>
      <c r="ALV833" s="17"/>
      <c r="ALW833" s="17"/>
      <c r="ALX833" s="17"/>
    </row>
    <row r="834" spans="1:1012" s="16" customFormat="1" ht="36.75" customHeight="1" x14ac:dyDescent="0.25">
      <c r="A834" s="52" t="s">
        <v>282</v>
      </c>
      <c r="B834" s="42">
        <v>53</v>
      </c>
      <c r="C834" s="42" t="s">
        <v>390</v>
      </c>
      <c r="D834" s="49">
        <v>0.97109999999999996</v>
      </c>
      <c r="E834" s="20">
        <v>0.96989999999999998</v>
      </c>
      <c r="ALR834" s="17"/>
      <c r="ALS834" s="17"/>
      <c r="ALT834" s="17"/>
      <c r="ALU834" s="17"/>
      <c r="ALV834" s="17"/>
      <c r="ALW834" s="17"/>
      <c r="ALX834" s="17"/>
    </row>
    <row r="835" spans="1:1012" s="16" customFormat="1" ht="36.75" customHeight="1" x14ac:dyDescent="0.25">
      <c r="A835" s="52" t="s">
        <v>282</v>
      </c>
      <c r="B835" s="42" t="s">
        <v>514</v>
      </c>
      <c r="C835" s="42" t="s">
        <v>390</v>
      </c>
      <c r="D835" s="49">
        <v>0.97109999999999996</v>
      </c>
      <c r="E835" s="20">
        <v>0.96989999999999998</v>
      </c>
      <c r="ALR835" s="17"/>
      <c r="ALS835" s="17"/>
      <c r="ALT835" s="17"/>
      <c r="ALU835" s="17"/>
      <c r="ALV835" s="17"/>
      <c r="ALW835" s="17"/>
      <c r="ALX835" s="17"/>
    </row>
    <row r="836" spans="1:1012" s="14" customFormat="1" ht="36.75" customHeight="1" x14ac:dyDescent="0.25">
      <c r="A836" s="59" t="s">
        <v>411</v>
      </c>
      <c r="B836" s="46">
        <v>36</v>
      </c>
      <c r="C836" s="46" t="s">
        <v>390</v>
      </c>
      <c r="D836" s="20">
        <v>0.96260000000000001</v>
      </c>
      <c r="E836" s="20">
        <v>0.96989999999999998</v>
      </c>
      <c r="ALR836" s="15"/>
      <c r="ALS836" s="15"/>
      <c r="ALT836" s="15"/>
      <c r="ALU836" s="15"/>
      <c r="ALV836" s="15"/>
      <c r="ALW836" s="15"/>
      <c r="ALX836" s="15"/>
    </row>
    <row r="837" spans="1:1012" s="16" customFormat="1" ht="36.75" customHeight="1" x14ac:dyDescent="0.25">
      <c r="A837" s="62" t="s">
        <v>411</v>
      </c>
      <c r="B837" s="42">
        <v>38</v>
      </c>
      <c r="C837" s="42" t="s">
        <v>390</v>
      </c>
      <c r="D837" s="49">
        <v>0.96940000000000004</v>
      </c>
      <c r="E837" s="20">
        <v>0.96989999999999998</v>
      </c>
      <c r="ALR837" s="17"/>
      <c r="ALS837" s="17"/>
      <c r="ALT837" s="17"/>
      <c r="ALU837" s="17"/>
      <c r="ALV837" s="17"/>
      <c r="ALW837" s="17"/>
      <c r="ALX837" s="17"/>
    </row>
    <row r="838" spans="1:1012" s="16" customFormat="1" ht="36.75" customHeight="1" x14ac:dyDescent="0.25">
      <c r="A838" s="62" t="s">
        <v>411</v>
      </c>
      <c r="B838" s="42" t="s">
        <v>431</v>
      </c>
      <c r="C838" s="42" t="s">
        <v>390</v>
      </c>
      <c r="D838" s="49">
        <v>0.96940000000000004</v>
      </c>
      <c r="E838" s="20">
        <v>0.96989999999999998</v>
      </c>
      <c r="ALR838" s="17"/>
      <c r="ALS838" s="17"/>
      <c r="ALT838" s="17"/>
      <c r="ALU838" s="17"/>
      <c r="ALV838" s="17"/>
      <c r="ALW838" s="17"/>
      <c r="ALX838" s="17"/>
    </row>
    <row r="839" spans="1:1012" s="14" customFormat="1" ht="36.75" customHeight="1" x14ac:dyDescent="0.25">
      <c r="A839" s="59" t="s">
        <v>411</v>
      </c>
      <c r="B839" s="46" t="s">
        <v>525</v>
      </c>
      <c r="C839" s="46" t="s">
        <v>390</v>
      </c>
      <c r="D839" s="20">
        <v>0.97109999999999996</v>
      </c>
      <c r="E839" s="20">
        <v>0.96989999999999998</v>
      </c>
      <c r="ALR839" s="15"/>
      <c r="ALS839" s="15"/>
      <c r="ALT839" s="15"/>
      <c r="ALU839" s="15"/>
      <c r="ALV839" s="15"/>
      <c r="ALW839" s="15"/>
      <c r="ALX839" s="15"/>
    </row>
    <row r="840" spans="1:1012" s="14" customFormat="1" ht="36.75" customHeight="1" x14ac:dyDescent="0.25">
      <c r="A840" s="59" t="s">
        <v>411</v>
      </c>
      <c r="B840" s="46" t="s">
        <v>406</v>
      </c>
      <c r="C840" s="46" t="s">
        <v>390</v>
      </c>
      <c r="D840" s="20">
        <v>0.97109999999999996</v>
      </c>
      <c r="E840" s="20">
        <v>0.96989999999999998</v>
      </c>
      <c r="ALR840" s="15"/>
      <c r="ALS840" s="15"/>
      <c r="ALT840" s="15"/>
      <c r="ALU840" s="15"/>
      <c r="ALV840" s="15"/>
      <c r="ALW840" s="15"/>
      <c r="ALX840" s="15"/>
    </row>
    <row r="841" spans="1:1012" s="14" customFormat="1" ht="36.75" customHeight="1" x14ac:dyDescent="0.25">
      <c r="A841" s="59" t="s">
        <v>411</v>
      </c>
      <c r="B841" s="46" t="s">
        <v>526</v>
      </c>
      <c r="C841" s="46" t="s">
        <v>390</v>
      </c>
      <c r="D841" s="20">
        <v>0.96260000000000001</v>
      </c>
      <c r="E841" s="20">
        <v>0.96989999999999998</v>
      </c>
      <c r="ALR841" s="15"/>
      <c r="ALS841" s="15"/>
      <c r="ALT841" s="15"/>
      <c r="ALU841" s="15"/>
      <c r="ALV841" s="15"/>
      <c r="ALW841" s="15"/>
      <c r="ALX841" s="15"/>
    </row>
    <row r="842" spans="1:1012" s="16" customFormat="1" ht="36.75" customHeight="1" x14ac:dyDescent="0.25">
      <c r="A842" s="41" t="s">
        <v>219</v>
      </c>
      <c r="B842" s="42">
        <v>43</v>
      </c>
      <c r="C842" s="42" t="s">
        <v>390</v>
      </c>
      <c r="D842" s="49">
        <v>0.97789999999999999</v>
      </c>
      <c r="E842" s="20">
        <v>0.96989999999999998</v>
      </c>
      <c r="ALR842" s="17"/>
      <c r="ALS842" s="17"/>
      <c r="ALT842" s="17"/>
      <c r="ALU842" s="17"/>
      <c r="ALV842" s="17"/>
      <c r="ALW842" s="17"/>
      <c r="ALX842" s="17"/>
    </row>
    <row r="843" spans="1:1012" s="16" customFormat="1" ht="36.75" customHeight="1" x14ac:dyDescent="0.25">
      <c r="A843" s="41" t="s">
        <v>219</v>
      </c>
      <c r="B843" s="42" t="s">
        <v>527</v>
      </c>
      <c r="C843" s="42" t="s">
        <v>390</v>
      </c>
      <c r="D843" s="49">
        <v>0.96940000000000004</v>
      </c>
      <c r="E843" s="20">
        <v>0.96989999999999998</v>
      </c>
      <c r="ALR843" s="17"/>
      <c r="ALS843" s="17"/>
      <c r="ALT843" s="17"/>
      <c r="ALU843" s="17"/>
      <c r="ALV843" s="17"/>
      <c r="ALW843" s="17"/>
      <c r="ALX843" s="17"/>
    </row>
    <row r="844" spans="1:1012" s="16" customFormat="1" ht="36.75" customHeight="1" x14ac:dyDescent="0.25">
      <c r="A844" s="41" t="s">
        <v>219</v>
      </c>
      <c r="B844" s="42">
        <v>45</v>
      </c>
      <c r="C844" s="42" t="s">
        <v>390</v>
      </c>
      <c r="D844" s="49">
        <v>0.98640000000000005</v>
      </c>
      <c r="E844" s="20">
        <v>0.96989999999999998</v>
      </c>
      <c r="ALR844" s="17"/>
      <c r="ALS844" s="17"/>
      <c r="ALT844" s="17"/>
      <c r="ALU844" s="17"/>
      <c r="ALV844" s="17"/>
      <c r="ALW844" s="17"/>
      <c r="ALX844" s="17"/>
    </row>
    <row r="845" spans="1:1012" s="16" customFormat="1" ht="36.75" customHeight="1" x14ac:dyDescent="0.25">
      <c r="A845" s="41" t="s">
        <v>219</v>
      </c>
      <c r="B845" s="42" t="s">
        <v>229</v>
      </c>
      <c r="C845" s="42" t="s">
        <v>390</v>
      </c>
      <c r="D845" s="49">
        <v>0.96940000000000004</v>
      </c>
      <c r="E845" s="20">
        <v>0.96989999999999998</v>
      </c>
      <c r="ALR845" s="17"/>
      <c r="ALS845" s="17"/>
      <c r="ALT845" s="17"/>
      <c r="ALU845" s="17"/>
      <c r="ALV845" s="17"/>
      <c r="ALW845" s="17"/>
      <c r="ALX845" s="17"/>
    </row>
    <row r="846" spans="1:1012" s="16" customFormat="1" ht="36.75" customHeight="1" x14ac:dyDescent="0.25">
      <c r="A846" s="52" t="s">
        <v>217</v>
      </c>
      <c r="B846" s="42" t="s">
        <v>528</v>
      </c>
      <c r="C846" s="42" t="s">
        <v>390</v>
      </c>
      <c r="D846" s="49">
        <v>0.97789999999999999</v>
      </c>
      <c r="E846" s="20">
        <v>0.96989999999999998</v>
      </c>
      <c r="ALR846" s="17"/>
      <c r="ALS846" s="17"/>
      <c r="ALT846" s="17"/>
      <c r="ALU846" s="17"/>
      <c r="ALV846" s="17"/>
      <c r="ALW846" s="17"/>
      <c r="ALX846" s="17"/>
    </row>
    <row r="847" spans="1:1012" s="16" customFormat="1" ht="36.75" customHeight="1" x14ac:dyDescent="0.25">
      <c r="A847" s="52" t="s">
        <v>217</v>
      </c>
      <c r="B847" s="42" t="s">
        <v>529</v>
      </c>
      <c r="C847" s="42" t="s">
        <v>390</v>
      </c>
      <c r="D847" s="49">
        <v>0.96940000000000004</v>
      </c>
      <c r="E847" s="20">
        <v>0.96989999999999998</v>
      </c>
      <c r="ALR847" s="17"/>
      <c r="ALS847" s="17"/>
      <c r="ALT847" s="17"/>
      <c r="ALU847" s="17"/>
      <c r="ALV847" s="17"/>
      <c r="ALW847" s="17"/>
      <c r="ALX847" s="17"/>
    </row>
    <row r="848" spans="1:1012" s="14" customFormat="1" ht="36.75" customHeight="1" x14ac:dyDescent="0.25">
      <c r="A848" s="48" t="s">
        <v>206</v>
      </c>
      <c r="B848" s="46">
        <v>10</v>
      </c>
      <c r="C848" s="46" t="s">
        <v>390</v>
      </c>
      <c r="D848" s="20">
        <v>0.96260000000000001</v>
      </c>
      <c r="E848" s="20">
        <v>0.96989999999999998</v>
      </c>
      <c r="ALR848" s="15"/>
      <c r="ALS848" s="15"/>
      <c r="ALT848" s="15"/>
      <c r="ALU848" s="15"/>
      <c r="ALV848" s="15"/>
      <c r="ALW848" s="15"/>
      <c r="ALX848" s="15"/>
    </row>
    <row r="849" spans="1:1012" s="16" customFormat="1" ht="36.75" customHeight="1" x14ac:dyDescent="0.25">
      <c r="A849" s="41" t="s">
        <v>206</v>
      </c>
      <c r="B849" s="42">
        <v>12</v>
      </c>
      <c r="C849" s="42" t="s">
        <v>390</v>
      </c>
      <c r="D849" s="49">
        <v>0.97109999999999996</v>
      </c>
      <c r="E849" s="20">
        <v>0.96989999999999998</v>
      </c>
      <c r="ALR849" s="17"/>
      <c r="ALS849" s="17"/>
      <c r="ALT849" s="17"/>
      <c r="ALU849" s="17"/>
      <c r="ALV849" s="17"/>
      <c r="ALW849" s="17"/>
      <c r="ALX849" s="17"/>
    </row>
    <row r="850" spans="1:1012" s="14" customFormat="1" ht="36.75" customHeight="1" x14ac:dyDescent="0.25">
      <c r="A850" s="48" t="s">
        <v>206</v>
      </c>
      <c r="B850" s="46" t="s">
        <v>530</v>
      </c>
      <c r="C850" s="46" t="s">
        <v>390</v>
      </c>
      <c r="D850" s="49">
        <v>0.97789999999999999</v>
      </c>
      <c r="E850" s="20">
        <v>0.96989999999999998</v>
      </c>
      <c r="ALR850" s="15"/>
      <c r="ALS850" s="15"/>
      <c r="ALT850" s="15"/>
      <c r="ALU850" s="15"/>
      <c r="ALV850" s="15"/>
      <c r="ALW850" s="15"/>
      <c r="ALX850" s="15"/>
    </row>
    <row r="851" spans="1:1012" s="16" customFormat="1" ht="36.75" customHeight="1" x14ac:dyDescent="0.25">
      <c r="A851" s="52" t="s">
        <v>206</v>
      </c>
      <c r="B851" s="42" t="s">
        <v>531</v>
      </c>
      <c r="C851" s="42" t="s">
        <v>390</v>
      </c>
      <c r="D851" s="49">
        <v>0.97789999999999999</v>
      </c>
      <c r="E851" s="20">
        <v>0.96989999999999998</v>
      </c>
      <c r="ALR851" s="17"/>
      <c r="ALS851" s="17"/>
      <c r="ALT851" s="17"/>
      <c r="ALU851" s="17"/>
      <c r="ALV851" s="17"/>
      <c r="ALW851" s="17"/>
      <c r="ALX851" s="17"/>
    </row>
    <row r="852" spans="1:1012" s="14" customFormat="1" ht="36.75" customHeight="1" x14ac:dyDescent="0.25">
      <c r="A852" s="48" t="s">
        <v>206</v>
      </c>
      <c r="B852" s="46" t="s">
        <v>532</v>
      </c>
      <c r="C852" s="46" t="s">
        <v>390</v>
      </c>
      <c r="D852" s="49">
        <v>0.97109999999999996</v>
      </c>
      <c r="E852" s="20">
        <v>0.96989999999999998</v>
      </c>
      <c r="ALR852" s="15"/>
      <c r="ALS852" s="15"/>
      <c r="ALT852" s="15"/>
      <c r="ALU852" s="15"/>
      <c r="ALV852" s="15"/>
      <c r="ALW852" s="15"/>
      <c r="ALX852" s="15"/>
    </row>
    <row r="853" spans="1:1012" s="14" customFormat="1" ht="36.75" customHeight="1" x14ac:dyDescent="0.25">
      <c r="A853" s="48" t="s">
        <v>206</v>
      </c>
      <c r="B853" s="46">
        <v>8</v>
      </c>
      <c r="C853" s="46" t="s">
        <v>390</v>
      </c>
      <c r="D853" s="20">
        <v>0.96260000000000001</v>
      </c>
      <c r="E853" s="20">
        <v>0.96989999999999998</v>
      </c>
      <c r="ALR853" s="15"/>
      <c r="ALS853" s="15"/>
      <c r="ALT853" s="15"/>
      <c r="ALU853" s="15"/>
      <c r="ALV853" s="15"/>
      <c r="ALW853" s="15"/>
      <c r="ALX853" s="15"/>
    </row>
    <row r="854" spans="1:1012" s="16" customFormat="1" ht="36.75" customHeight="1" x14ac:dyDescent="0.25">
      <c r="A854" s="52" t="s">
        <v>533</v>
      </c>
      <c r="B854" s="42">
        <v>11</v>
      </c>
      <c r="C854" s="42" t="s">
        <v>390</v>
      </c>
      <c r="D854" s="49">
        <v>0.97109999999999996</v>
      </c>
      <c r="E854" s="20">
        <v>0.96989999999999998</v>
      </c>
      <c r="ALR854" s="17"/>
      <c r="ALS854" s="17"/>
      <c r="ALT854" s="17"/>
      <c r="ALU854" s="17"/>
      <c r="ALV854" s="17"/>
      <c r="ALW854" s="17"/>
      <c r="ALX854" s="17"/>
    </row>
    <row r="855" spans="1:1012" s="16" customFormat="1" ht="36.75" customHeight="1" x14ac:dyDescent="0.25">
      <c r="A855" s="52" t="s">
        <v>533</v>
      </c>
      <c r="B855" s="42">
        <v>13</v>
      </c>
      <c r="C855" s="42" t="s">
        <v>390</v>
      </c>
      <c r="D855" s="49">
        <v>0.97109999999999996</v>
      </c>
      <c r="E855" s="20">
        <v>0.96989999999999998</v>
      </c>
      <c r="ALR855" s="17"/>
      <c r="ALS855" s="17"/>
      <c r="ALT855" s="17"/>
      <c r="ALU855" s="17"/>
      <c r="ALV855" s="17"/>
      <c r="ALW855" s="17"/>
      <c r="ALX855" s="17"/>
    </row>
    <row r="856" spans="1:1012" s="16" customFormat="1" ht="36.75" customHeight="1" x14ac:dyDescent="0.25">
      <c r="A856" s="52" t="s">
        <v>533</v>
      </c>
      <c r="B856" s="42" t="s">
        <v>437</v>
      </c>
      <c r="C856" s="42" t="s">
        <v>390</v>
      </c>
      <c r="D856" s="49">
        <v>0.97789999999999999</v>
      </c>
      <c r="E856" s="20">
        <v>0.96989999999999998</v>
      </c>
      <c r="ALR856" s="17"/>
      <c r="ALS856" s="17"/>
      <c r="ALT856" s="17"/>
      <c r="ALU856" s="17"/>
      <c r="ALV856" s="17"/>
      <c r="ALW856" s="17"/>
      <c r="ALX856" s="17"/>
    </row>
    <row r="857" spans="1:1012" s="16" customFormat="1" ht="36.75" customHeight="1" x14ac:dyDescent="0.25">
      <c r="A857" s="52" t="s">
        <v>533</v>
      </c>
      <c r="B857" s="42">
        <v>9</v>
      </c>
      <c r="C857" s="42" t="s">
        <v>390</v>
      </c>
      <c r="D857" s="49">
        <v>0.97109999999999996</v>
      </c>
      <c r="E857" s="20">
        <v>0.96989999999999998</v>
      </c>
      <c r="ALR857" s="17"/>
      <c r="ALS857" s="17"/>
      <c r="ALT857" s="17"/>
      <c r="ALU857" s="17"/>
      <c r="ALV857" s="17"/>
      <c r="ALW857" s="17"/>
      <c r="ALX857" s="17"/>
    </row>
    <row r="858" spans="1:1012" s="16" customFormat="1" ht="36.75" customHeight="1" x14ac:dyDescent="0.25">
      <c r="A858" s="52" t="s">
        <v>533</v>
      </c>
      <c r="B858" s="42" t="s">
        <v>511</v>
      </c>
      <c r="C858" s="42" t="s">
        <v>390</v>
      </c>
      <c r="D858" s="49">
        <v>0.97789999999999999</v>
      </c>
      <c r="E858" s="20">
        <v>0.96989999999999998</v>
      </c>
      <c r="ALR858" s="17"/>
      <c r="ALS858" s="17"/>
      <c r="ALT858" s="17"/>
      <c r="ALU858" s="17"/>
      <c r="ALV858" s="17"/>
      <c r="ALW858" s="17"/>
      <c r="ALX858" s="17"/>
    </row>
    <row r="859" spans="1:1012" s="16" customFormat="1" ht="36.75" customHeight="1" x14ac:dyDescent="0.25">
      <c r="A859" s="53" t="s">
        <v>343</v>
      </c>
      <c r="B859" s="42">
        <v>15</v>
      </c>
      <c r="C859" s="42" t="s">
        <v>390</v>
      </c>
      <c r="D859" s="49">
        <v>0.96940000000000004</v>
      </c>
      <c r="E859" s="20">
        <v>0.96989999999999998</v>
      </c>
      <c r="ALR859" s="17"/>
      <c r="ALS859" s="17"/>
      <c r="ALT859" s="17"/>
      <c r="ALU859" s="17"/>
      <c r="ALV859" s="17"/>
      <c r="ALW859" s="17"/>
      <c r="ALX859" s="17"/>
    </row>
    <row r="860" spans="1:1012" s="16" customFormat="1" ht="36.75" customHeight="1" x14ac:dyDescent="0.25">
      <c r="A860" s="52" t="s">
        <v>217</v>
      </c>
      <c r="B860" s="42">
        <v>5</v>
      </c>
      <c r="C860" s="42" t="s">
        <v>390</v>
      </c>
      <c r="D860" s="49">
        <v>0.96260000000000001</v>
      </c>
      <c r="E860" s="20">
        <v>0.96989999999999998</v>
      </c>
      <c r="ALR860" s="17"/>
      <c r="ALS860" s="17"/>
      <c r="ALT860" s="17"/>
      <c r="ALU860" s="17"/>
      <c r="ALV860" s="17"/>
      <c r="ALW860" s="17"/>
      <c r="ALX860" s="17"/>
    </row>
    <row r="861" spans="1:1012" s="16" customFormat="1" ht="36.75" customHeight="1" x14ac:dyDescent="0.25">
      <c r="A861" s="52" t="s">
        <v>217</v>
      </c>
      <c r="B861" s="42">
        <v>7</v>
      </c>
      <c r="C861" s="42" t="s">
        <v>390</v>
      </c>
      <c r="D861" s="49">
        <v>0.97109999999999996</v>
      </c>
      <c r="E861" s="20">
        <v>0.96989999999999998</v>
      </c>
      <c r="ALR861" s="17"/>
      <c r="ALS861" s="17"/>
      <c r="ALT861" s="17"/>
      <c r="ALU861" s="17"/>
      <c r="ALV861" s="17"/>
      <c r="ALW861" s="17"/>
      <c r="ALX861" s="17"/>
    </row>
    <row r="862" spans="1:1012" s="16" customFormat="1" ht="36.75" customHeight="1" x14ac:dyDescent="0.25">
      <c r="A862" s="52" t="s">
        <v>217</v>
      </c>
      <c r="B862" s="42">
        <v>9</v>
      </c>
      <c r="C862" s="42" t="s">
        <v>390</v>
      </c>
      <c r="D862" s="49">
        <v>0.96260000000000001</v>
      </c>
      <c r="E862" s="20">
        <v>0.96989999999999998</v>
      </c>
      <c r="ALR862" s="17"/>
      <c r="ALS862" s="17"/>
      <c r="ALT862" s="17"/>
      <c r="ALU862" s="17"/>
      <c r="ALV862" s="17"/>
      <c r="ALW862" s="17"/>
      <c r="ALX862" s="17"/>
    </row>
    <row r="863" spans="1:1012" s="16" customFormat="1" ht="36.75" customHeight="1" x14ac:dyDescent="0.25">
      <c r="A863" s="62" t="s">
        <v>411</v>
      </c>
      <c r="B863" s="42" t="s">
        <v>481</v>
      </c>
      <c r="C863" s="42" t="s">
        <v>390</v>
      </c>
      <c r="D863" s="49">
        <v>0.97789999999999999</v>
      </c>
      <c r="E863" s="20">
        <v>0.96989999999999998</v>
      </c>
      <c r="ALR863" s="17"/>
      <c r="ALS863" s="17"/>
      <c r="ALT863" s="17"/>
      <c r="ALU863" s="17"/>
      <c r="ALV863" s="17"/>
      <c r="ALW863" s="17"/>
      <c r="ALX863" s="17"/>
    </row>
    <row r="864" spans="1:1012" s="16" customFormat="1" ht="36.75" customHeight="1" x14ac:dyDescent="0.25">
      <c r="A864" s="52" t="s">
        <v>217</v>
      </c>
      <c r="B864" s="42" t="s">
        <v>464</v>
      </c>
      <c r="C864" s="42" t="s">
        <v>390</v>
      </c>
      <c r="D864" s="49">
        <v>0.96260000000000001</v>
      </c>
      <c r="E864" s="20">
        <v>0.96989999999999998</v>
      </c>
      <c r="ALR864" s="17"/>
      <c r="ALS864" s="17"/>
      <c r="ALT864" s="17"/>
      <c r="ALU864" s="17"/>
      <c r="ALV864" s="17"/>
      <c r="ALW864" s="17"/>
      <c r="ALX864" s="17"/>
    </row>
    <row r="865" spans="1:1012" s="16" customFormat="1" ht="36.75" customHeight="1" x14ac:dyDescent="0.25">
      <c r="A865" s="52" t="s">
        <v>217</v>
      </c>
      <c r="B865" s="42" t="s">
        <v>534</v>
      </c>
      <c r="C865" s="42" t="s">
        <v>390</v>
      </c>
      <c r="D865" s="49">
        <v>0.96260000000000001</v>
      </c>
      <c r="E865" s="20">
        <v>0.96989999999999998</v>
      </c>
      <c r="ALR865" s="17"/>
      <c r="ALS865" s="17"/>
      <c r="ALT865" s="17"/>
      <c r="ALU865" s="17"/>
      <c r="ALV865" s="17"/>
      <c r="ALW865" s="17"/>
      <c r="ALX865" s="17"/>
    </row>
    <row r="866" spans="1:1012" s="16" customFormat="1" ht="36.75" customHeight="1" x14ac:dyDescent="0.25">
      <c r="A866" s="52" t="s">
        <v>533</v>
      </c>
      <c r="B866" s="42">
        <v>28</v>
      </c>
      <c r="C866" s="42" t="s">
        <v>390</v>
      </c>
      <c r="D866" s="49">
        <v>0.96260000000000001</v>
      </c>
      <c r="E866" s="20">
        <v>0.96989999999999998</v>
      </c>
      <c r="ALR866" s="17"/>
      <c r="ALS866" s="17"/>
      <c r="ALT866" s="17"/>
      <c r="ALU866" s="17"/>
      <c r="ALV866" s="17"/>
      <c r="ALW866" s="17"/>
      <c r="ALX866" s="17"/>
    </row>
    <row r="867" spans="1:1012" s="16" customFormat="1" ht="36.75" customHeight="1" x14ac:dyDescent="0.25">
      <c r="A867" s="52" t="s">
        <v>533</v>
      </c>
      <c r="B867" s="42">
        <v>30</v>
      </c>
      <c r="C867" s="42" t="s">
        <v>390</v>
      </c>
      <c r="D867" s="49">
        <v>0.96260000000000001</v>
      </c>
      <c r="E867" s="20">
        <v>0.96989999999999998</v>
      </c>
      <c r="ALR867" s="17"/>
      <c r="ALS867" s="17"/>
      <c r="ALT867" s="17"/>
      <c r="ALU867" s="17"/>
      <c r="ALV867" s="17"/>
      <c r="ALW867" s="17"/>
      <c r="ALX867" s="17"/>
    </row>
    <row r="868" spans="1:1012" s="16" customFormat="1" ht="36.75" customHeight="1" x14ac:dyDescent="0.25">
      <c r="A868" s="52" t="s">
        <v>200</v>
      </c>
      <c r="B868" s="42" t="s">
        <v>535</v>
      </c>
      <c r="C868" s="42" t="s">
        <v>390</v>
      </c>
      <c r="D868" s="49">
        <v>0.96260000000000001</v>
      </c>
      <c r="E868" s="20">
        <v>0.96989999999999998</v>
      </c>
      <c r="ALR868" s="17"/>
      <c r="ALS868" s="17"/>
      <c r="ALT868" s="17"/>
      <c r="ALU868" s="17"/>
      <c r="ALV868" s="17"/>
      <c r="ALW868" s="17"/>
      <c r="ALX868" s="17"/>
    </row>
    <row r="869" spans="1:1012" s="16" customFormat="1" ht="36.75" customHeight="1" x14ac:dyDescent="0.25">
      <c r="A869" s="52" t="s">
        <v>200</v>
      </c>
      <c r="B869" s="42">
        <v>4</v>
      </c>
      <c r="C869" s="42" t="s">
        <v>390</v>
      </c>
      <c r="D869" s="49">
        <v>0.96260000000000001</v>
      </c>
      <c r="E869" s="20">
        <v>0.96989999999999998</v>
      </c>
      <c r="ALR869" s="17"/>
      <c r="ALS869" s="17"/>
      <c r="ALT869" s="17"/>
      <c r="ALU869" s="17"/>
      <c r="ALV869" s="17"/>
      <c r="ALW869" s="17"/>
      <c r="ALX869" s="17"/>
    </row>
    <row r="870" spans="1:1012" s="16" customFormat="1" ht="36.75" customHeight="1" x14ac:dyDescent="0.25">
      <c r="A870" s="52" t="s">
        <v>200</v>
      </c>
      <c r="B870" s="42" t="s">
        <v>372</v>
      </c>
      <c r="C870" s="42" t="s">
        <v>390</v>
      </c>
      <c r="D870" s="49">
        <v>0.96260000000000001</v>
      </c>
      <c r="E870" s="20">
        <v>0.96989999999999998</v>
      </c>
      <c r="ALR870" s="17"/>
      <c r="ALS870" s="17"/>
      <c r="ALT870" s="17"/>
      <c r="ALU870" s="17"/>
      <c r="ALV870" s="17"/>
      <c r="ALW870" s="17"/>
      <c r="ALX870" s="17"/>
    </row>
    <row r="871" spans="1:1012" s="16" customFormat="1" ht="36.75" customHeight="1" x14ac:dyDescent="0.25">
      <c r="A871" s="53" t="s">
        <v>343</v>
      </c>
      <c r="B871" s="42">
        <v>1</v>
      </c>
      <c r="C871" s="42" t="s">
        <v>390</v>
      </c>
      <c r="D871" s="49">
        <v>0.97109999999999996</v>
      </c>
      <c r="E871" s="20">
        <v>0.96989999999999998</v>
      </c>
      <c r="ALR871" s="17"/>
      <c r="ALS871" s="17"/>
      <c r="ALT871" s="17"/>
      <c r="ALU871" s="17"/>
      <c r="ALV871" s="17"/>
      <c r="ALW871" s="17"/>
      <c r="ALX871" s="17"/>
    </row>
    <row r="872" spans="1:1012" s="16" customFormat="1" ht="36.75" customHeight="1" x14ac:dyDescent="0.25">
      <c r="A872" s="53" t="s">
        <v>343</v>
      </c>
      <c r="B872" s="42">
        <v>3</v>
      </c>
      <c r="C872" s="42" t="s">
        <v>390</v>
      </c>
      <c r="D872" s="49">
        <v>0.97109999999999996</v>
      </c>
      <c r="E872" s="20">
        <v>0.96989999999999998</v>
      </c>
      <c r="ALR872" s="17"/>
      <c r="ALS872" s="17"/>
      <c r="ALT872" s="17"/>
      <c r="ALU872" s="17"/>
      <c r="ALV872" s="17"/>
      <c r="ALW872" s="17"/>
      <c r="ALX872" s="17"/>
    </row>
    <row r="873" spans="1:1012" s="16" customFormat="1" ht="36.75" customHeight="1" x14ac:dyDescent="0.25">
      <c r="A873" s="53" t="s">
        <v>343</v>
      </c>
      <c r="B873" s="42">
        <v>5</v>
      </c>
      <c r="C873" s="42" t="s">
        <v>390</v>
      </c>
      <c r="D873" s="49">
        <v>0.96260000000000001</v>
      </c>
      <c r="E873" s="20">
        <v>0.96989999999999998</v>
      </c>
      <c r="ALR873" s="17"/>
      <c r="ALS873" s="17"/>
      <c r="ALT873" s="17"/>
      <c r="ALU873" s="17"/>
      <c r="ALV873" s="17"/>
      <c r="ALW873" s="17"/>
      <c r="ALX873" s="17"/>
    </row>
    <row r="874" spans="1:1012" s="16" customFormat="1" ht="36.75" customHeight="1" x14ac:dyDescent="0.25">
      <c r="A874" s="53" t="s">
        <v>343</v>
      </c>
      <c r="B874" s="42">
        <v>7</v>
      </c>
      <c r="C874" s="42" t="s">
        <v>390</v>
      </c>
      <c r="D874" s="49">
        <v>0.97109999999999996</v>
      </c>
      <c r="E874" s="20">
        <v>0.96989999999999998</v>
      </c>
      <c r="ALR874" s="17"/>
      <c r="ALS874" s="17"/>
      <c r="ALT874" s="17"/>
      <c r="ALU874" s="17"/>
      <c r="ALV874" s="17"/>
      <c r="ALW874" s="17"/>
      <c r="ALX874" s="17"/>
    </row>
    <row r="875" spans="1:1012" s="16" customFormat="1" ht="36.75" customHeight="1" x14ac:dyDescent="0.25">
      <c r="A875" s="62" t="s">
        <v>438</v>
      </c>
      <c r="B875" s="42" t="s">
        <v>224</v>
      </c>
      <c r="C875" s="42" t="s">
        <v>390</v>
      </c>
      <c r="D875" s="49">
        <v>0.97109999999999996</v>
      </c>
      <c r="E875" s="20">
        <v>0.96989999999999998</v>
      </c>
      <c r="ALR875" s="17"/>
      <c r="ALS875" s="17"/>
      <c r="ALT875" s="17"/>
      <c r="ALU875" s="17"/>
      <c r="ALV875" s="17"/>
      <c r="ALW875" s="17"/>
      <c r="ALX875" s="17"/>
    </row>
    <row r="876" spans="1:1012" s="16" customFormat="1" ht="36.75" customHeight="1" x14ac:dyDescent="0.25">
      <c r="A876" s="62" t="s">
        <v>438</v>
      </c>
      <c r="B876" s="42">
        <v>2</v>
      </c>
      <c r="C876" s="42" t="s">
        <v>390</v>
      </c>
      <c r="D876" s="49">
        <v>0.97109999999999996</v>
      </c>
      <c r="E876" s="20">
        <v>0.96989999999999998</v>
      </c>
      <c r="ALR876" s="17"/>
      <c r="ALS876" s="17"/>
      <c r="ALT876" s="17"/>
      <c r="ALU876" s="17"/>
      <c r="ALV876" s="17"/>
      <c r="ALW876" s="17"/>
      <c r="ALX876" s="17"/>
    </row>
    <row r="877" spans="1:1012" s="16" customFormat="1" ht="36.75" customHeight="1" x14ac:dyDescent="0.25">
      <c r="A877" s="62" t="s">
        <v>438</v>
      </c>
      <c r="B877" s="42">
        <v>4</v>
      </c>
      <c r="C877" s="42" t="s">
        <v>390</v>
      </c>
      <c r="D877" s="49">
        <v>0.97109999999999996</v>
      </c>
      <c r="E877" s="20">
        <v>0.96989999999999998</v>
      </c>
      <c r="ALR877" s="17"/>
      <c r="ALS877" s="17"/>
      <c r="ALT877" s="17"/>
      <c r="ALU877" s="17"/>
      <c r="ALV877" s="17"/>
      <c r="ALW877" s="17"/>
      <c r="ALX877" s="17"/>
    </row>
    <row r="878" spans="1:1012" s="16" customFormat="1" ht="36.75" customHeight="1" x14ac:dyDescent="0.25">
      <c r="A878" s="62" t="s">
        <v>438</v>
      </c>
      <c r="B878" s="42">
        <v>6</v>
      </c>
      <c r="C878" s="42" t="s">
        <v>390</v>
      </c>
      <c r="D878" s="49">
        <v>0.96940000000000004</v>
      </c>
      <c r="E878" s="20">
        <v>0.96989999999999998</v>
      </c>
      <c r="ALR878" s="17"/>
      <c r="ALS878" s="17"/>
      <c r="ALT878" s="17"/>
      <c r="ALU878" s="17"/>
      <c r="ALV878" s="17"/>
      <c r="ALW878" s="17"/>
      <c r="ALX878" s="17"/>
    </row>
    <row r="879" spans="1:1012" s="16" customFormat="1" ht="36.75" customHeight="1" x14ac:dyDescent="0.25">
      <c r="A879" s="62" t="s">
        <v>438</v>
      </c>
      <c r="B879" s="42" t="s">
        <v>420</v>
      </c>
      <c r="C879" s="42" t="s">
        <v>390</v>
      </c>
      <c r="D879" s="49">
        <v>0.97109999999999996</v>
      </c>
      <c r="E879" s="20">
        <v>0.96989999999999998</v>
      </c>
      <c r="ALR879" s="17"/>
      <c r="ALS879" s="17"/>
      <c r="ALT879" s="17"/>
      <c r="ALU879" s="17"/>
      <c r="ALV879" s="17"/>
      <c r="ALW879" s="17"/>
      <c r="ALX879" s="17"/>
    </row>
    <row r="880" spans="1:1012" s="16" customFormat="1" ht="36.75" customHeight="1" x14ac:dyDescent="0.25">
      <c r="A880" s="52" t="s">
        <v>257</v>
      </c>
      <c r="B880" s="42">
        <v>16</v>
      </c>
      <c r="C880" s="42" t="s">
        <v>390</v>
      </c>
      <c r="D880" s="49">
        <v>0.97789999999999999</v>
      </c>
      <c r="E880" s="20">
        <v>0.96989999999999998</v>
      </c>
      <c r="ALR880" s="17"/>
      <c r="ALS880" s="17"/>
      <c r="ALT880" s="17"/>
      <c r="ALU880" s="17"/>
      <c r="ALV880" s="17"/>
      <c r="ALW880" s="17"/>
      <c r="ALX880" s="17"/>
    </row>
    <row r="881" spans="1:1012" s="16" customFormat="1" ht="36.75" customHeight="1" x14ac:dyDescent="0.25">
      <c r="A881" s="52" t="s">
        <v>536</v>
      </c>
      <c r="B881" s="42" t="s">
        <v>471</v>
      </c>
      <c r="C881" s="42" t="s">
        <v>390</v>
      </c>
      <c r="D881" s="49">
        <v>0.96260000000000001</v>
      </c>
      <c r="E881" s="20">
        <v>0.96989999999999998</v>
      </c>
      <c r="ALR881" s="17"/>
      <c r="ALS881" s="17"/>
      <c r="ALT881" s="17"/>
      <c r="ALU881" s="17"/>
      <c r="ALV881" s="17"/>
      <c r="ALW881" s="17"/>
      <c r="ALX881" s="17"/>
    </row>
    <row r="882" spans="1:1012" s="16" customFormat="1" ht="36.75" customHeight="1" x14ac:dyDescent="0.25">
      <c r="A882" s="52" t="s">
        <v>537</v>
      </c>
      <c r="B882" s="42">
        <v>11</v>
      </c>
      <c r="C882" s="42" t="s">
        <v>390</v>
      </c>
      <c r="D882" s="49">
        <v>0.96260000000000001</v>
      </c>
      <c r="E882" s="20">
        <v>0.96989999999999998</v>
      </c>
      <c r="ALR882" s="17"/>
      <c r="ALS882" s="17"/>
      <c r="ALT882" s="17"/>
      <c r="ALU882" s="17"/>
      <c r="ALV882" s="17"/>
      <c r="ALW882" s="17"/>
      <c r="ALX882" s="17"/>
    </row>
    <row r="883" spans="1:1012" s="16" customFormat="1" ht="36.75" customHeight="1" x14ac:dyDescent="0.25">
      <c r="A883" s="52" t="s">
        <v>538</v>
      </c>
      <c r="B883" s="42">
        <v>13</v>
      </c>
      <c r="C883" s="42" t="s">
        <v>390</v>
      </c>
      <c r="D883" s="49">
        <v>0.96260000000000001</v>
      </c>
      <c r="E883" s="20">
        <v>0.96989999999999998</v>
      </c>
      <c r="ALR883" s="17"/>
      <c r="ALS883" s="17"/>
      <c r="ALT883" s="17"/>
      <c r="ALU883" s="17"/>
      <c r="ALV883" s="17"/>
      <c r="ALW883" s="17"/>
      <c r="ALX883" s="17"/>
    </row>
    <row r="884" spans="1:1012" s="16" customFormat="1" ht="36.75" customHeight="1" x14ac:dyDescent="0.25">
      <c r="A884" s="52" t="s">
        <v>538</v>
      </c>
      <c r="B884" s="42" t="s">
        <v>231</v>
      </c>
      <c r="C884" s="42" t="s">
        <v>390</v>
      </c>
      <c r="D884" s="49">
        <v>0.96260000000000001</v>
      </c>
      <c r="E884" s="20">
        <v>0.96989999999999998</v>
      </c>
      <c r="ALR884" s="17"/>
      <c r="ALS884" s="17"/>
      <c r="ALT884" s="17"/>
      <c r="ALU884" s="17"/>
      <c r="ALV884" s="17"/>
      <c r="ALW884" s="17"/>
      <c r="ALX884" s="17"/>
    </row>
    <row r="885" spans="1:1012" s="16" customFormat="1" ht="36.75" customHeight="1" x14ac:dyDescent="0.25">
      <c r="A885" s="52" t="s">
        <v>538</v>
      </c>
      <c r="B885" s="42">
        <v>15</v>
      </c>
      <c r="C885" s="42" t="s">
        <v>390</v>
      </c>
      <c r="D885" s="49">
        <v>0.96260000000000001</v>
      </c>
      <c r="E885" s="20">
        <v>0.96989999999999998</v>
      </c>
      <c r="ALR885" s="17"/>
      <c r="ALS885" s="17"/>
      <c r="ALT885" s="17"/>
      <c r="ALU885" s="17"/>
      <c r="ALV885" s="17"/>
      <c r="ALW885" s="17"/>
      <c r="ALX885" s="17"/>
    </row>
    <row r="886" spans="1:1012" s="16" customFormat="1" ht="36.75" customHeight="1" x14ac:dyDescent="0.25">
      <c r="A886" s="52" t="s">
        <v>538</v>
      </c>
      <c r="B886" s="42">
        <v>17</v>
      </c>
      <c r="C886" s="42" t="s">
        <v>390</v>
      </c>
      <c r="D886" s="49">
        <v>0.97109999999999996</v>
      </c>
      <c r="E886" s="20">
        <v>0.96989999999999998</v>
      </c>
      <c r="ALR886" s="17"/>
      <c r="ALS886" s="17"/>
      <c r="ALT886" s="17"/>
      <c r="ALU886" s="17"/>
      <c r="ALV886" s="17"/>
      <c r="ALW886" s="17"/>
      <c r="ALX886" s="17"/>
    </row>
    <row r="887" spans="1:1012" s="16" customFormat="1" ht="36.75" customHeight="1" x14ac:dyDescent="0.25">
      <c r="A887" s="52" t="s">
        <v>538</v>
      </c>
      <c r="B887" s="42">
        <v>19</v>
      </c>
      <c r="C887" s="42" t="s">
        <v>390</v>
      </c>
      <c r="D887" s="49">
        <v>0.96260000000000001</v>
      </c>
      <c r="E887" s="20">
        <v>0.96989999999999998</v>
      </c>
      <c r="ALR887" s="17"/>
      <c r="ALS887" s="17"/>
      <c r="ALT887" s="17"/>
      <c r="ALU887" s="17"/>
      <c r="ALV887" s="17"/>
      <c r="ALW887" s="17"/>
      <c r="ALX887" s="17"/>
    </row>
    <row r="888" spans="1:1012" s="16" customFormat="1" ht="36.75" customHeight="1" x14ac:dyDescent="0.25">
      <c r="A888" s="52" t="s">
        <v>538</v>
      </c>
      <c r="B888" s="42">
        <v>2</v>
      </c>
      <c r="C888" s="42" t="s">
        <v>390</v>
      </c>
      <c r="D888" s="49">
        <v>0.96260000000000001</v>
      </c>
      <c r="E888" s="20">
        <v>0.96989999999999998</v>
      </c>
      <c r="ALR888" s="17"/>
      <c r="ALS888" s="17"/>
      <c r="ALT888" s="17"/>
      <c r="ALU888" s="17"/>
      <c r="ALV888" s="17"/>
      <c r="ALW888" s="17"/>
      <c r="ALX888" s="17"/>
    </row>
    <row r="889" spans="1:1012" s="16" customFormat="1" ht="36.75" customHeight="1" x14ac:dyDescent="0.25">
      <c r="A889" s="52" t="s">
        <v>538</v>
      </c>
      <c r="B889" s="42">
        <v>20</v>
      </c>
      <c r="C889" s="42" t="s">
        <v>390</v>
      </c>
      <c r="D889" s="49">
        <v>0.96260000000000001</v>
      </c>
      <c r="E889" s="20">
        <v>0.96989999999999998</v>
      </c>
      <c r="ALR889" s="17"/>
      <c r="ALS889" s="17"/>
      <c r="ALT889" s="17"/>
      <c r="ALU889" s="17"/>
      <c r="ALV889" s="17"/>
      <c r="ALW889" s="17"/>
      <c r="ALX889" s="17"/>
    </row>
    <row r="890" spans="1:1012" s="16" customFormat="1" ht="36.75" customHeight="1" x14ac:dyDescent="0.25">
      <c r="A890" s="52" t="s">
        <v>538</v>
      </c>
      <c r="B890" s="42">
        <v>4</v>
      </c>
      <c r="C890" s="42" t="s">
        <v>390</v>
      </c>
      <c r="D890" s="49">
        <v>0.96260000000000001</v>
      </c>
      <c r="E890" s="20">
        <v>0.96989999999999998</v>
      </c>
      <c r="ALR890" s="17"/>
      <c r="ALS890" s="17"/>
      <c r="ALT890" s="17"/>
      <c r="ALU890" s="17"/>
      <c r="ALV890" s="17"/>
      <c r="ALW890" s="17"/>
      <c r="ALX890" s="17"/>
    </row>
    <row r="891" spans="1:1012" s="16" customFormat="1" ht="36.75" customHeight="1" x14ac:dyDescent="0.25">
      <c r="A891" s="52" t="s">
        <v>538</v>
      </c>
      <c r="B891" s="42" t="s">
        <v>372</v>
      </c>
      <c r="C891" s="42" t="s">
        <v>390</v>
      </c>
      <c r="D891" s="49">
        <v>0.96260000000000001</v>
      </c>
      <c r="E891" s="20">
        <v>0.96989999999999998</v>
      </c>
      <c r="ALR891" s="17"/>
      <c r="ALS891" s="17"/>
      <c r="ALT891" s="17"/>
      <c r="ALU891" s="17"/>
      <c r="ALV891" s="17"/>
      <c r="ALW891" s="17"/>
      <c r="ALX891" s="17"/>
    </row>
    <row r="892" spans="1:1012" s="16" customFormat="1" ht="36.75" customHeight="1" x14ac:dyDescent="0.25">
      <c r="A892" s="52" t="s">
        <v>538</v>
      </c>
      <c r="B892" s="42">
        <v>6</v>
      </c>
      <c r="C892" s="42" t="s">
        <v>390</v>
      </c>
      <c r="D892" s="49">
        <v>0.97109999999999996</v>
      </c>
      <c r="E892" s="20">
        <v>0.96989999999999998</v>
      </c>
      <c r="ALR892" s="17"/>
      <c r="ALS892" s="17"/>
      <c r="ALT892" s="17"/>
      <c r="ALU892" s="17"/>
      <c r="ALV892" s="17"/>
      <c r="ALW892" s="17"/>
      <c r="ALX892" s="17"/>
    </row>
    <row r="893" spans="1:1012" s="16" customFormat="1" ht="36.75" customHeight="1" x14ac:dyDescent="0.25">
      <c r="A893" s="52" t="s">
        <v>538</v>
      </c>
      <c r="B893" s="42" t="s">
        <v>465</v>
      </c>
      <c r="C893" s="42" t="s">
        <v>390</v>
      </c>
      <c r="D893" s="49">
        <v>0.97109999999999996</v>
      </c>
      <c r="E893" s="20">
        <v>0.96989999999999998</v>
      </c>
      <c r="ALR893" s="17"/>
      <c r="ALS893" s="17"/>
      <c r="ALT893" s="17"/>
      <c r="ALU893" s="17"/>
      <c r="ALV893" s="17"/>
      <c r="ALW893" s="17"/>
      <c r="ALX893" s="17"/>
    </row>
    <row r="894" spans="1:1012" s="16" customFormat="1" ht="36.75" customHeight="1" x14ac:dyDescent="0.25">
      <c r="A894" s="52" t="s">
        <v>538</v>
      </c>
      <c r="B894" s="42" t="s">
        <v>437</v>
      </c>
      <c r="C894" s="42" t="s">
        <v>390</v>
      </c>
      <c r="D894" s="49">
        <v>0.96260000000000001</v>
      </c>
      <c r="E894" s="20">
        <v>0.96989999999999998</v>
      </c>
      <c r="ALR894" s="17"/>
      <c r="ALS894" s="17"/>
      <c r="ALT894" s="17"/>
      <c r="ALU894" s="17"/>
      <c r="ALV894" s="17"/>
      <c r="ALW894" s="17"/>
      <c r="ALX894" s="17"/>
    </row>
    <row r="895" spans="1:1012" s="16" customFormat="1" ht="36.75" customHeight="1" x14ac:dyDescent="0.25">
      <c r="A895" s="52" t="s">
        <v>538</v>
      </c>
      <c r="B895" s="42" t="s">
        <v>511</v>
      </c>
      <c r="C895" s="42" t="s">
        <v>390</v>
      </c>
      <c r="D895" s="49">
        <v>0.96260000000000001</v>
      </c>
      <c r="E895" s="20">
        <v>0.96989999999999998</v>
      </c>
      <c r="ALR895" s="17"/>
      <c r="ALS895" s="17"/>
      <c r="ALT895" s="17"/>
      <c r="ALU895" s="17"/>
      <c r="ALV895" s="17"/>
      <c r="ALW895" s="17"/>
      <c r="ALX895" s="17"/>
    </row>
    <row r="896" spans="1:1012" s="16" customFormat="1" ht="36.75" customHeight="1" x14ac:dyDescent="0.25">
      <c r="A896" s="52" t="s">
        <v>539</v>
      </c>
      <c r="B896" s="42">
        <v>23</v>
      </c>
      <c r="C896" s="42" t="s">
        <v>390</v>
      </c>
      <c r="D896" s="49">
        <v>0.96260000000000001</v>
      </c>
      <c r="E896" s="20">
        <v>0.96989999999999998</v>
      </c>
      <c r="ALR896" s="17"/>
      <c r="ALS896" s="17"/>
      <c r="ALT896" s="17"/>
      <c r="ALU896" s="17"/>
      <c r="ALV896" s="17"/>
      <c r="ALW896" s="17"/>
      <c r="ALX896" s="17"/>
    </row>
    <row r="897" spans="1:1012" s="16" customFormat="1" ht="36.75" customHeight="1" x14ac:dyDescent="0.25">
      <c r="A897" s="41" t="s">
        <v>219</v>
      </c>
      <c r="B897" s="42">
        <v>34</v>
      </c>
      <c r="C897" s="42" t="s">
        <v>390</v>
      </c>
      <c r="D897" s="49">
        <v>0.96260000000000001</v>
      </c>
      <c r="E897" s="20">
        <v>0.96989999999999998</v>
      </c>
      <c r="ALR897" s="17"/>
      <c r="ALS897" s="17"/>
      <c r="ALT897" s="17"/>
      <c r="ALU897" s="17"/>
      <c r="ALV897" s="17"/>
      <c r="ALW897" s="17"/>
      <c r="ALX897" s="17"/>
    </row>
    <row r="898" spans="1:1012" s="14" customFormat="1" ht="36.75" customHeight="1" x14ac:dyDescent="0.25">
      <c r="A898" s="48" t="s">
        <v>362</v>
      </c>
      <c r="B898" s="46">
        <v>15</v>
      </c>
      <c r="C898" s="46" t="s">
        <v>390</v>
      </c>
      <c r="D898" s="49">
        <v>0.97109999999999996</v>
      </c>
      <c r="E898" s="20">
        <v>0.96989999999999998</v>
      </c>
      <c r="ALR898" s="15"/>
      <c r="ALS898" s="15"/>
      <c r="ALT898" s="15"/>
      <c r="ALU898" s="15"/>
      <c r="ALV898" s="15"/>
      <c r="ALW898" s="15"/>
      <c r="ALX898" s="15"/>
    </row>
    <row r="899" spans="1:1012" s="16" customFormat="1" ht="36.75" customHeight="1" x14ac:dyDescent="0.25">
      <c r="A899" s="52" t="s">
        <v>362</v>
      </c>
      <c r="B899" s="42">
        <v>17</v>
      </c>
      <c r="C899" s="42" t="s">
        <v>390</v>
      </c>
      <c r="D899" s="49">
        <v>0.96260000000000001</v>
      </c>
      <c r="E899" s="20">
        <v>0.96989999999999998</v>
      </c>
      <c r="ALR899" s="17"/>
      <c r="ALS899" s="17"/>
      <c r="ALT899" s="17"/>
      <c r="ALU899" s="17"/>
      <c r="ALV899" s="17"/>
      <c r="ALW899" s="17"/>
      <c r="ALX899" s="17"/>
    </row>
    <row r="900" spans="1:1012" s="16" customFormat="1" ht="36.75" customHeight="1" x14ac:dyDescent="0.25">
      <c r="A900" s="52" t="s">
        <v>200</v>
      </c>
      <c r="B900" s="42">
        <v>56</v>
      </c>
      <c r="C900" s="42" t="s">
        <v>390</v>
      </c>
      <c r="D900" s="49">
        <v>0.96260000000000001</v>
      </c>
      <c r="E900" s="20">
        <v>0.96989999999999998</v>
      </c>
      <c r="ALR900" s="17"/>
      <c r="ALS900" s="17"/>
      <c r="ALT900" s="17"/>
      <c r="ALU900" s="17"/>
      <c r="ALV900" s="17"/>
      <c r="ALW900" s="17"/>
      <c r="ALX900" s="17"/>
    </row>
    <row r="901" spans="1:1012" s="16" customFormat="1" ht="36.75" customHeight="1" x14ac:dyDescent="0.25">
      <c r="A901" s="52" t="s">
        <v>200</v>
      </c>
      <c r="B901" s="42" t="s">
        <v>393</v>
      </c>
      <c r="C901" s="42" t="s">
        <v>390</v>
      </c>
      <c r="D901" s="49">
        <v>0.96260000000000001</v>
      </c>
      <c r="E901" s="20">
        <v>0.96989999999999998</v>
      </c>
      <c r="ALR901" s="17"/>
      <c r="ALS901" s="17"/>
      <c r="ALT901" s="17"/>
      <c r="ALU901" s="17"/>
      <c r="ALV901" s="17"/>
      <c r="ALW901" s="17"/>
      <c r="ALX901" s="17"/>
    </row>
    <row r="902" spans="1:1012" s="16" customFormat="1" ht="36.75" customHeight="1" x14ac:dyDescent="0.25">
      <c r="A902" s="52" t="s">
        <v>200</v>
      </c>
      <c r="B902" s="42" t="s">
        <v>540</v>
      </c>
      <c r="C902" s="42" t="s">
        <v>390</v>
      </c>
      <c r="D902" s="49">
        <v>0.97109999999999996</v>
      </c>
      <c r="E902" s="20">
        <v>0.96989999999999998</v>
      </c>
      <c r="ALR902" s="17"/>
      <c r="ALS902" s="17"/>
      <c r="ALT902" s="17"/>
      <c r="ALU902" s="17"/>
      <c r="ALV902" s="17"/>
      <c r="ALW902" s="17"/>
      <c r="ALX902" s="17"/>
    </row>
    <row r="903" spans="1:1012" s="16" customFormat="1" ht="36.75" customHeight="1" x14ac:dyDescent="0.25">
      <c r="A903" s="52" t="s">
        <v>200</v>
      </c>
      <c r="B903" s="42">
        <v>58</v>
      </c>
      <c r="C903" s="42" t="s">
        <v>390</v>
      </c>
      <c r="D903" s="49">
        <v>0.97109999999999996</v>
      </c>
      <c r="E903" s="20">
        <v>0.96989999999999998</v>
      </c>
      <c r="ALR903" s="17"/>
      <c r="ALS903" s="17"/>
      <c r="ALT903" s="17"/>
      <c r="ALU903" s="17"/>
      <c r="ALV903" s="17"/>
      <c r="ALW903" s="17"/>
      <c r="ALX903" s="17"/>
    </row>
    <row r="904" spans="1:1012" s="16" customFormat="1" ht="36.75" customHeight="1" x14ac:dyDescent="0.25">
      <c r="A904" s="52" t="s">
        <v>200</v>
      </c>
      <c r="B904" s="42">
        <v>60</v>
      </c>
      <c r="C904" s="42" t="s">
        <v>390</v>
      </c>
      <c r="D904" s="49">
        <v>0.97109999999999996</v>
      </c>
      <c r="E904" s="20">
        <v>0.96989999999999998</v>
      </c>
      <c r="ALR904" s="17"/>
      <c r="ALS904" s="17"/>
      <c r="ALT904" s="17"/>
      <c r="ALU904" s="17"/>
      <c r="ALV904" s="17"/>
      <c r="ALW904" s="17"/>
      <c r="ALX904" s="17"/>
    </row>
    <row r="905" spans="1:1012" s="16" customFormat="1" ht="36.75" customHeight="1" x14ac:dyDescent="0.25">
      <c r="A905" s="41" t="s">
        <v>341</v>
      </c>
      <c r="B905" s="42">
        <v>12</v>
      </c>
      <c r="C905" s="42" t="s">
        <v>390</v>
      </c>
      <c r="D905" s="49">
        <v>0.97109999999999996</v>
      </c>
      <c r="E905" s="20">
        <v>0.96989999999999998</v>
      </c>
      <c r="ALR905" s="17"/>
      <c r="ALS905" s="17"/>
      <c r="ALT905" s="17"/>
      <c r="ALU905" s="17"/>
      <c r="ALV905" s="17"/>
      <c r="ALW905" s="17"/>
      <c r="ALX905" s="17"/>
    </row>
    <row r="906" spans="1:1012" s="16" customFormat="1" ht="36.75" customHeight="1" x14ac:dyDescent="0.25">
      <c r="A906" s="52" t="s">
        <v>236</v>
      </c>
      <c r="B906" s="42">
        <v>40</v>
      </c>
      <c r="C906" s="42" t="s">
        <v>390</v>
      </c>
      <c r="D906" s="49">
        <v>0.97109999999999996</v>
      </c>
      <c r="E906" s="20">
        <v>0.96989999999999998</v>
      </c>
      <c r="ALR906" s="17"/>
      <c r="ALS906" s="17"/>
      <c r="ALT906" s="17"/>
      <c r="ALU906" s="17"/>
      <c r="ALV906" s="17"/>
      <c r="ALW906" s="17"/>
      <c r="ALX906" s="17"/>
    </row>
    <row r="907" spans="1:1012" s="16" customFormat="1" ht="36.75" customHeight="1" x14ac:dyDescent="0.25">
      <c r="A907" s="52" t="s">
        <v>541</v>
      </c>
      <c r="B907" s="42">
        <v>17</v>
      </c>
      <c r="C907" s="42" t="s">
        <v>243</v>
      </c>
      <c r="D907" s="49">
        <v>0.99319999999999997</v>
      </c>
      <c r="E907" s="49">
        <v>0.9869</v>
      </c>
      <c r="ALR907" s="17"/>
      <c r="ALS907" s="17"/>
      <c r="ALT907" s="17"/>
      <c r="ALU907" s="17"/>
      <c r="ALV907" s="17"/>
      <c r="ALW907" s="17"/>
      <c r="ALX907" s="17"/>
    </row>
    <row r="908" spans="1:1012" s="16" customFormat="1" ht="36.75" customHeight="1" x14ac:dyDescent="0.25">
      <c r="A908" s="62" t="s">
        <v>542</v>
      </c>
      <c r="B908" s="42" t="s">
        <v>543</v>
      </c>
      <c r="C908" s="42" t="s">
        <v>544</v>
      </c>
      <c r="D908" s="49">
        <v>0.92230000000000001</v>
      </c>
      <c r="E908" s="49">
        <v>0.96519999999999995</v>
      </c>
      <c r="ALR908" s="17"/>
      <c r="ALS908" s="17"/>
      <c r="ALT908" s="17"/>
      <c r="ALU908" s="17"/>
      <c r="ALV908" s="17"/>
      <c r="ALW908" s="17"/>
      <c r="ALX908" s="17"/>
    </row>
    <row r="909" spans="1:1012" s="16" customFormat="1" ht="36.75" customHeight="1" x14ac:dyDescent="0.25">
      <c r="A909" s="62" t="s">
        <v>542</v>
      </c>
      <c r="B909" s="42">
        <v>8</v>
      </c>
      <c r="C909" s="42" t="s">
        <v>544</v>
      </c>
      <c r="D909" s="49">
        <v>0.95579999999999998</v>
      </c>
      <c r="E909" s="49">
        <v>0.96519999999999995</v>
      </c>
      <c r="ALR909" s="17"/>
      <c r="ALS909" s="17"/>
      <c r="ALT909" s="17"/>
      <c r="ALU909" s="17"/>
      <c r="ALV909" s="17"/>
      <c r="ALW909" s="17"/>
      <c r="ALX909" s="17"/>
    </row>
    <row r="910" spans="1:1012" s="16" customFormat="1" ht="36.75" customHeight="1" x14ac:dyDescent="0.25">
      <c r="A910" s="62" t="s">
        <v>542</v>
      </c>
      <c r="B910" s="42">
        <v>15</v>
      </c>
      <c r="C910" s="42" t="s">
        <v>544</v>
      </c>
      <c r="D910" s="49">
        <v>0.96430000000000005</v>
      </c>
      <c r="E910" s="49">
        <v>0.96519999999999995</v>
      </c>
      <c r="ALR910" s="17"/>
      <c r="ALS910" s="17"/>
      <c r="ALT910" s="17"/>
      <c r="ALU910" s="17"/>
      <c r="ALV910" s="17"/>
      <c r="ALW910" s="17"/>
      <c r="ALX910" s="17"/>
    </row>
    <row r="911" spans="1:1012" s="16" customFormat="1" ht="36.75" customHeight="1" x14ac:dyDescent="0.25">
      <c r="A911" s="62" t="s">
        <v>542</v>
      </c>
      <c r="B911" s="42">
        <v>18</v>
      </c>
      <c r="C911" s="42" t="s">
        <v>544</v>
      </c>
      <c r="D911" s="49">
        <v>0.96430000000000005</v>
      </c>
      <c r="E911" s="49">
        <v>0.96519999999999995</v>
      </c>
      <c r="ALR911" s="17"/>
      <c r="ALS911" s="17"/>
      <c r="ALT911" s="17"/>
      <c r="ALU911" s="17"/>
      <c r="ALV911" s="17"/>
      <c r="ALW911" s="17"/>
      <c r="ALX911" s="17"/>
    </row>
    <row r="912" spans="1:1012" s="16" customFormat="1" ht="36.75" customHeight="1" x14ac:dyDescent="0.25">
      <c r="A912" s="62" t="s">
        <v>545</v>
      </c>
      <c r="B912" s="42">
        <v>10</v>
      </c>
      <c r="C912" s="42" t="s">
        <v>544</v>
      </c>
      <c r="D912" s="49">
        <v>0.95579999999999998</v>
      </c>
      <c r="E912" s="49">
        <v>0.96519999999999995</v>
      </c>
      <c r="ALR912" s="17"/>
      <c r="ALS912" s="17"/>
      <c r="ALT912" s="17"/>
      <c r="ALU912" s="17"/>
      <c r="ALV912" s="17"/>
      <c r="ALW912" s="17"/>
      <c r="ALX912" s="17"/>
    </row>
    <row r="913" spans="1:1012" s="16" customFormat="1" ht="36.75" customHeight="1" x14ac:dyDescent="0.25">
      <c r="A913" s="62" t="s">
        <v>545</v>
      </c>
      <c r="B913" s="42">
        <v>3</v>
      </c>
      <c r="C913" s="42" t="s">
        <v>544</v>
      </c>
      <c r="D913" s="49">
        <v>0.95579999999999998</v>
      </c>
      <c r="E913" s="49">
        <v>0.96519999999999995</v>
      </c>
      <c r="ALR913" s="17"/>
      <c r="ALS913" s="17"/>
      <c r="ALT913" s="17"/>
      <c r="ALU913" s="17"/>
      <c r="ALV913" s="17"/>
      <c r="ALW913" s="17"/>
      <c r="ALX913" s="17"/>
    </row>
    <row r="914" spans="1:1012" s="16" customFormat="1" ht="36.75" customHeight="1" x14ac:dyDescent="0.25">
      <c r="A914" s="52" t="s">
        <v>546</v>
      </c>
      <c r="B914" s="42">
        <v>3</v>
      </c>
      <c r="C914" s="42" t="s">
        <v>547</v>
      </c>
      <c r="D914" s="49">
        <v>0.9728</v>
      </c>
      <c r="E914" s="49">
        <v>0.96250000000000002</v>
      </c>
      <c r="ALR914" s="17"/>
      <c r="ALS914" s="17"/>
      <c r="ALT914" s="17"/>
      <c r="ALU914" s="17"/>
      <c r="ALV914" s="17"/>
      <c r="ALW914" s="17"/>
      <c r="ALX914" s="17"/>
    </row>
    <row r="915" spans="1:1012" s="16" customFormat="1" ht="36.75" customHeight="1" x14ac:dyDescent="0.25">
      <c r="A915" s="52" t="s">
        <v>546</v>
      </c>
      <c r="B915" s="42">
        <v>5</v>
      </c>
      <c r="C915" s="42" t="s">
        <v>544</v>
      </c>
      <c r="D915" s="49">
        <v>0.95579999999999998</v>
      </c>
      <c r="E915" s="49">
        <v>0.96519999999999995</v>
      </c>
      <c r="ALR915" s="17"/>
      <c r="ALS915" s="17"/>
      <c r="ALT915" s="17"/>
      <c r="ALU915" s="17"/>
      <c r="ALV915" s="17"/>
      <c r="ALW915" s="17"/>
      <c r="ALX915" s="17"/>
    </row>
    <row r="916" spans="1:1012" s="14" customFormat="1" ht="36.75" customHeight="1" x14ac:dyDescent="0.25">
      <c r="A916" s="48" t="s">
        <v>546</v>
      </c>
      <c r="B916" s="46">
        <v>7</v>
      </c>
      <c r="C916" s="46" t="s">
        <v>544</v>
      </c>
      <c r="D916" s="49">
        <v>0.95579999999999998</v>
      </c>
      <c r="E916" s="49">
        <v>0.96519999999999995</v>
      </c>
      <c r="ALR916" s="15"/>
      <c r="ALS916" s="15"/>
      <c r="ALT916" s="15"/>
      <c r="ALU916" s="15"/>
      <c r="ALV916" s="15"/>
      <c r="ALW916" s="15"/>
      <c r="ALX916" s="15"/>
    </row>
    <row r="917" spans="1:1012" s="16" customFormat="1" ht="36.75" customHeight="1" x14ac:dyDescent="0.25">
      <c r="A917" s="41" t="s">
        <v>207</v>
      </c>
      <c r="B917" s="42">
        <v>6</v>
      </c>
      <c r="C917" s="42" t="s">
        <v>544</v>
      </c>
      <c r="D917" s="49">
        <v>0.96430000000000005</v>
      </c>
      <c r="E917" s="49">
        <v>0.96519999999999995</v>
      </c>
      <c r="ALR917" s="17"/>
      <c r="ALS917" s="17"/>
      <c r="ALT917" s="17"/>
      <c r="ALU917" s="17"/>
      <c r="ALV917" s="17"/>
      <c r="ALW917" s="17"/>
      <c r="ALX917" s="17"/>
    </row>
    <row r="918" spans="1:1012" s="16" customFormat="1" ht="36.75" customHeight="1" x14ac:dyDescent="0.25">
      <c r="A918" s="41" t="s">
        <v>207</v>
      </c>
      <c r="B918" s="42">
        <v>7</v>
      </c>
      <c r="C918" s="42" t="s">
        <v>544</v>
      </c>
      <c r="D918" s="49">
        <v>0.96599999999999997</v>
      </c>
      <c r="E918" s="49">
        <v>0.96519999999999995</v>
      </c>
      <c r="ALR918" s="17"/>
      <c r="ALS918" s="17"/>
      <c r="ALT918" s="17"/>
      <c r="ALU918" s="17"/>
      <c r="ALV918" s="17"/>
      <c r="ALW918" s="17"/>
      <c r="ALX918" s="17"/>
    </row>
    <row r="919" spans="1:1012" s="16" customFormat="1" ht="36.75" customHeight="1" x14ac:dyDescent="0.25">
      <c r="A919" s="57" t="s">
        <v>249</v>
      </c>
      <c r="B919" s="42" t="s">
        <v>437</v>
      </c>
      <c r="C919" s="42" t="s">
        <v>544</v>
      </c>
      <c r="D919" s="49">
        <v>0.95750000000000002</v>
      </c>
      <c r="E919" s="49">
        <v>0.96519999999999995</v>
      </c>
      <c r="ALR919" s="17"/>
      <c r="ALS919" s="17"/>
      <c r="ALT919" s="17"/>
      <c r="ALU919" s="17"/>
      <c r="ALV919" s="17"/>
      <c r="ALW919" s="17"/>
      <c r="ALX919" s="17"/>
    </row>
    <row r="920" spans="1:1012" s="16" customFormat="1" ht="36.75" customHeight="1" x14ac:dyDescent="0.25">
      <c r="A920" s="57" t="s">
        <v>249</v>
      </c>
      <c r="B920" s="42" t="s">
        <v>511</v>
      </c>
      <c r="C920" s="42" t="s">
        <v>544</v>
      </c>
      <c r="D920" s="49">
        <v>0.95579999999999998</v>
      </c>
      <c r="E920" s="49">
        <v>0.96519999999999995</v>
      </c>
      <c r="ALR920" s="17"/>
      <c r="ALS920" s="17"/>
      <c r="ALT920" s="17"/>
      <c r="ALU920" s="17"/>
      <c r="ALV920" s="17"/>
      <c r="ALW920" s="17"/>
      <c r="ALX920" s="17"/>
    </row>
    <row r="921" spans="1:1012" s="16" customFormat="1" ht="36.75" customHeight="1" x14ac:dyDescent="0.25">
      <c r="A921" s="57" t="s">
        <v>249</v>
      </c>
      <c r="B921" s="42">
        <v>11</v>
      </c>
      <c r="C921" s="42" t="s">
        <v>544</v>
      </c>
      <c r="D921" s="49">
        <v>0.95579999999999998</v>
      </c>
      <c r="E921" s="49">
        <v>0.96519999999999995</v>
      </c>
      <c r="ALR921" s="17"/>
      <c r="ALS921" s="17"/>
      <c r="ALT921" s="17"/>
      <c r="ALU921" s="17"/>
      <c r="ALV921" s="17"/>
      <c r="ALW921" s="17"/>
      <c r="ALX921" s="17"/>
    </row>
    <row r="922" spans="1:1012" s="16" customFormat="1" ht="36.75" customHeight="1" x14ac:dyDescent="0.25">
      <c r="A922" s="52" t="s">
        <v>200</v>
      </c>
      <c r="B922" s="42" t="s">
        <v>270</v>
      </c>
      <c r="C922" s="42" t="s">
        <v>544</v>
      </c>
      <c r="D922" s="49">
        <v>0.96430000000000005</v>
      </c>
      <c r="E922" s="49">
        <v>0.96519999999999995</v>
      </c>
      <c r="ALR922" s="17"/>
      <c r="ALS922" s="17"/>
      <c r="ALT922" s="17"/>
      <c r="ALU922" s="17"/>
      <c r="ALV922" s="17"/>
      <c r="ALW922" s="17"/>
      <c r="ALX922" s="17"/>
    </row>
    <row r="923" spans="1:1012" s="16" customFormat="1" ht="36.75" customHeight="1" x14ac:dyDescent="0.25">
      <c r="A923" s="52" t="s">
        <v>200</v>
      </c>
      <c r="B923" s="42" t="s">
        <v>262</v>
      </c>
      <c r="C923" s="42" t="s">
        <v>544</v>
      </c>
      <c r="D923" s="49">
        <v>0.96430000000000005</v>
      </c>
      <c r="E923" s="49">
        <v>0.96519999999999995</v>
      </c>
      <c r="ALR923" s="17"/>
      <c r="ALS923" s="17"/>
      <c r="ALT923" s="17"/>
      <c r="ALU923" s="17"/>
      <c r="ALV923" s="17"/>
      <c r="ALW923" s="17"/>
      <c r="ALX923" s="17"/>
    </row>
    <row r="924" spans="1:1012" s="16" customFormat="1" ht="36.75" customHeight="1" x14ac:dyDescent="0.25">
      <c r="A924" s="52" t="s">
        <v>200</v>
      </c>
      <c r="B924" s="42">
        <v>21</v>
      </c>
      <c r="C924" s="42" t="s">
        <v>544</v>
      </c>
      <c r="D924" s="49">
        <v>0.95579999999999998</v>
      </c>
      <c r="E924" s="49">
        <v>0.96519999999999995</v>
      </c>
      <c r="ALR924" s="17"/>
      <c r="ALS924" s="17"/>
      <c r="ALT924" s="17"/>
      <c r="ALU924" s="17"/>
      <c r="ALV924" s="17"/>
      <c r="ALW924" s="17"/>
      <c r="ALX924" s="17"/>
    </row>
    <row r="925" spans="1:1012" s="16" customFormat="1" ht="36.75" customHeight="1" x14ac:dyDescent="0.25">
      <c r="A925" s="52" t="s">
        <v>200</v>
      </c>
      <c r="B925" s="42">
        <v>23</v>
      </c>
      <c r="C925" s="42" t="s">
        <v>544</v>
      </c>
      <c r="D925" s="49">
        <v>0.96430000000000005</v>
      </c>
      <c r="E925" s="49">
        <v>0.96519999999999995</v>
      </c>
      <c r="ALR925" s="17"/>
      <c r="ALS925" s="17"/>
      <c r="ALT925" s="17"/>
      <c r="ALU925" s="17"/>
      <c r="ALV925" s="17"/>
      <c r="ALW925" s="17"/>
      <c r="ALX925" s="17"/>
    </row>
    <row r="926" spans="1:1012" s="16" customFormat="1" ht="36.75" customHeight="1" x14ac:dyDescent="0.25">
      <c r="A926" s="52" t="s">
        <v>200</v>
      </c>
      <c r="B926" s="42">
        <v>25</v>
      </c>
      <c r="C926" s="42" t="s">
        <v>544</v>
      </c>
      <c r="D926" s="49">
        <v>0.96430000000000005</v>
      </c>
      <c r="E926" s="49">
        <v>0.96519999999999995</v>
      </c>
      <c r="ALR926" s="17"/>
      <c r="ALS926" s="17"/>
      <c r="ALT926" s="17"/>
      <c r="ALU926" s="17"/>
      <c r="ALV926" s="17"/>
      <c r="ALW926" s="17"/>
      <c r="ALX926" s="17"/>
    </row>
    <row r="927" spans="1:1012" s="16" customFormat="1" ht="36.75" customHeight="1" x14ac:dyDescent="0.25">
      <c r="A927" s="62" t="s">
        <v>411</v>
      </c>
      <c r="B927" s="42">
        <v>37</v>
      </c>
      <c r="C927" s="42" t="s">
        <v>544</v>
      </c>
      <c r="D927" s="49">
        <v>0.96430000000000005</v>
      </c>
      <c r="E927" s="49">
        <v>0.96519999999999995</v>
      </c>
      <c r="ALR927" s="17"/>
      <c r="ALS927" s="17"/>
      <c r="ALT927" s="17"/>
      <c r="ALU927" s="17"/>
      <c r="ALV927" s="17"/>
      <c r="ALW927" s="17"/>
      <c r="ALX927" s="17"/>
    </row>
    <row r="928" spans="1:1012" s="16" customFormat="1" ht="36.75" customHeight="1" x14ac:dyDescent="0.25">
      <c r="A928" s="62" t="s">
        <v>411</v>
      </c>
      <c r="B928" s="42">
        <v>39</v>
      </c>
      <c r="C928" s="42" t="s">
        <v>544</v>
      </c>
      <c r="D928" s="49">
        <v>0.96430000000000005</v>
      </c>
      <c r="E928" s="49">
        <v>0.96519999999999995</v>
      </c>
      <c r="ALR928" s="17"/>
      <c r="ALS928" s="17"/>
      <c r="ALT928" s="17"/>
      <c r="ALU928" s="17"/>
      <c r="ALV928" s="17"/>
      <c r="ALW928" s="17"/>
      <c r="ALX928" s="17"/>
    </row>
    <row r="929" spans="1:1012" s="16" customFormat="1" ht="36.75" customHeight="1" x14ac:dyDescent="0.25">
      <c r="A929" s="62" t="s">
        <v>411</v>
      </c>
      <c r="B929" s="42" t="s">
        <v>430</v>
      </c>
      <c r="C929" s="42" t="s">
        <v>544</v>
      </c>
      <c r="D929" s="49">
        <v>0.96430000000000005</v>
      </c>
      <c r="E929" s="49">
        <v>0.96519999999999995</v>
      </c>
      <c r="ALR929" s="17"/>
      <c r="ALS929" s="17"/>
      <c r="ALT929" s="17"/>
      <c r="ALU929" s="17"/>
      <c r="ALV929" s="17"/>
      <c r="ALW929" s="17"/>
      <c r="ALX929" s="17"/>
    </row>
    <row r="930" spans="1:1012" s="16" customFormat="1" ht="36.75" customHeight="1" x14ac:dyDescent="0.25">
      <c r="A930" s="62" t="s">
        <v>411</v>
      </c>
      <c r="B930" s="42" t="s">
        <v>548</v>
      </c>
      <c r="C930" s="42" t="s">
        <v>544</v>
      </c>
      <c r="D930" s="49">
        <v>0.96430000000000005</v>
      </c>
      <c r="E930" s="49">
        <v>0.96519999999999995</v>
      </c>
      <c r="ALR930" s="17"/>
      <c r="ALS930" s="17"/>
      <c r="ALT930" s="17"/>
      <c r="ALU930" s="17"/>
      <c r="ALV930" s="17"/>
      <c r="ALW930" s="17"/>
      <c r="ALX930" s="17"/>
    </row>
    <row r="931" spans="1:1012" s="16" customFormat="1" ht="36.75" customHeight="1" x14ac:dyDescent="0.25">
      <c r="A931" s="62" t="s">
        <v>411</v>
      </c>
      <c r="B931" s="42">
        <v>41</v>
      </c>
      <c r="C931" s="42" t="s">
        <v>544</v>
      </c>
      <c r="D931" s="49">
        <v>0.96430000000000005</v>
      </c>
      <c r="E931" s="49">
        <v>0.96519999999999995</v>
      </c>
      <c r="ALR931" s="17"/>
      <c r="ALS931" s="17"/>
      <c r="ALT931" s="17"/>
      <c r="ALU931" s="17"/>
      <c r="ALV931" s="17"/>
      <c r="ALW931" s="17"/>
      <c r="ALX931" s="17"/>
    </row>
    <row r="932" spans="1:1012" s="16" customFormat="1" ht="36.75" customHeight="1" x14ac:dyDescent="0.25">
      <c r="A932" s="62" t="s">
        <v>411</v>
      </c>
      <c r="B932" s="42">
        <v>43</v>
      </c>
      <c r="C932" s="42" t="s">
        <v>544</v>
      </c>
      <c r="D932" s="49">
        <v>0.96430000000000005</v>
      </c>
      <c r="E932" s="49">
        <v>0.96519999999999995</v>
      </c>
      <c r="ALR932" s="17"/>
      <c r="ALS932" s="17"/>
      <c r="ALT932" s="17"/>
      <c r="ALU932" s="17"/>
      <c r="ALV932" s="17"/>
      <c r="ALW932" s="17"/>
      <c r="ALX932" s="17"/>
    </row>
    <row r="933" spans="1:1012" s="16" customFormat="1" ht="36.75" customHeight="1" x14ac:dyDescent="0.25">
      <c r="A933" s="62" t="s">
        <v>411</v>
      </c>
      <c r="B933" s="42">
        <v>45</v>
      </c>
      <c r="C933" s="42" t="s">
        <v>544</v>
      </c>
      <c r="D933" s="49">
        <v>0.96430000000000005</v>
      </c>
      <c r="E933" s="49">
        <v>0.96519999999999995</v>
      </c>
      <c r="ALR933" s="17"/>
      <c r="ALS933" s="17"/>
      <c r="ALT933" s="17"/>
      <c r="ALU933" s="17"/>
      <c r="ALV933" s="17"/>
      <c r="ALW933" s="17"/>
      <c r="ALX933" s="17"/>
    </row>
    <row r="934" spans="1:1012" s="16" customFormat="1" ht="36.75" customHeight="1" x14ac:dyDescent="0.25">
      <c r="A934" s="62" t="s">
        <v>411</v>
      </c>
      <c r="B934" s="42" t="s">
        <v>229</v>
      </c>
      <c r="C934" s="42" t="s">
        <v>544</v>
      </c>
      <c r="D934" s="49">
        <v>0.96430000000000005</v>
      </c>
      <c r="E934" s="49">
        <v>0.96519999999999995</v>
      </c>
      <c r="ALR934" s="17"/>
      <c r="ALS934" s="17"/>
      <c r="ALT934" s="17"/>
      <c r="ALU934" s="17"/>
      <c r="ALV934" s="17"/>
      <c r="ALW934" s="17"/>
      <c r="ALX934" s="17"/>
    </row>
    <row r="935" spans="1:1012" s="16" customFormat="1" ht="36.75" customHeight="1" x14ac:dyDescent="0.25">
      <c r="A935" s="62" t="s">
        <v>411</v>
      </c>
      <c r="B935" s="42" t="s">
        <v>435</v>
      </c>
      <c r="C935" s="42" t="s">
        <v>544</v>
      </c>
      <c r="D935" s="49">
        <v>0.96430000000000005</v>
      </c>
      <c r="E935" s="49">
        <v>0.96519999999999995</v>
      </c>
      <c r="ALR935" s="17"/>
      <c r="ALS935" s="17"/>
      <c r="ALT935" s="17"/>
      <c r="ALU935" s="17"/>
      <c r="ALV935" s="17"/>
      <c r="ALW935" s="17"/>
      <c r="ALX935" s="17"/>
    </row>
    <row r="936" spans="1:1012" s="16" customFormat="1" ht="36.75" customHeight="1" x14ac:dyDescent="0.25">
      <c r="A936" s="62" t="s">
        <v>411</v>
      </c>
      <c r="B936" s="42">
        <v>47</v>
      </c>
      <c r="C936" s="42" t="s">
        <v>544</v>
      </c>
      <c r="D936" s="49">
        <v>0.96430000000000005</v>
      </c>
      <c r="E936" s="49">
        <v>0.96519999999999995</v>
      </c>
      <c r="ALR936" s="17"/>
      <c r="ALS936" s="17"/>
      <c r="ALT936" s="17"/>
      <c r="ALU936" s="17"/>
      <c r="ALV936" s="17"/>
      <c r="ALW936" s="17"/>
      <c r="ALX936" s="17"/>
    </row>
    <row r="937" spans="1:1012" s="16" customFormat="1" ht="36.75" customHeight="1" x14ac:dyDescent="0.25">
      <c r="A937" s="52" t="s">
        <v>217</v>
      </c>
      <c r="B937" s="42">
        <v>10</v>
      </c>
      <c r="C937" s="42" t="s">
        <v>544</v>
      </c>
      <c r="D937" s="49">
        <v>0.96430000000000005</v>
      </c>
      <c r="E937" s="49">
        <v>0.96519999999999995</v>
      </c>
      <c r="ALR937" s="17"/>
      <c r="ALS937" s="17"/>
      <c r="ALT937" s="17"/>
      <c r="ALU937" s="17"/>
      <c r="ALV937" s="17"/>
      <c r="ALW937" s="17"/>
      <c r="ALX937" s="17"/>
    </row>
    <row r="938" spans="1:1012" s="16" customFormat="1" ht="36.75" customHeight="1" x14ac:dyDescent="0.25">
      <c r="A938" s="52" t="s">
        <v>217</v>
      </c>
      <c r="B938" s="42">
        <v>14</v>
      </c>
      <c r="C938" s="42" t="s">
        <v>544</v>
      </c>
      <c r="D938" s="49">
        <v>0.96430000000000005</v>
      </c>
      <c r="E938" s="49">
        <v>0.96519999999999995</v>
      </c>
      <c r="ALR938" s="17"/>
      <c r="ALS938" s="17"/>
      <c r="ALT938" s="17"/>
      <c r="ALU938" s="17"/>
      <c r="ALV938" s="17"/>
      <c r="ALW938" s="17"/>
      <c r="ALX938" s="17"/>
    </row>
    <row r="939" spans="1:1012" s="16" customFormat="1" ht="36.75" customHeight="1" x14ac:dyDescent="0.25">
      <c r="A939" s="52" t="s">
        <v>217</v>
      </c>
      <c r="B939" s="42">
        <v>15</v>
      </c>
      <c r="C939" s="42" t="s">
        <v>544</v>
      </c>
      <c r="D939" s="49">
        <v>0.96430000000000005</v>
      </c>
      <c r="E939" s="49">
        <v>0.96519999999999995</v>
      </c>
      <c r="ALR939" s="17"/>
      <c r="ALS939" s="17"/>
      <c r="ALT939" s="17"/>
      <c r="ALU939" s="17"/>
      <c r="ALV939" s="17"/>
      <c r="ALW939" s="17"/>
      <c r="ALX939" s="17"/>
    </row>
    <row r="940" spans="1:1012" s="16" customFormat="1" ht="36.75" customHeight="1" x14ac:dyDescent="0.25">
      <c r="A940" s="52" t="s">
        <v>217</v>
      </c>
      <c r="B940" s="42">
        <v>16</v>
      </c>
      <c r="C940" s="42" t="s">
        <v>544</v>
      </c>
      <c r="D940" s="49">
        <v>0.96430000000000005</v>
      </c>
      <c r="E940" s="49">
        <v>0.96519999999999995</v>
      </c>
      <c r="ALR940" s="17"/>
      <c r="ALS940" s="17"/>
      <c r="ALT940" s="17"/>
      <c r="ALU940" s="17"/>
      <c r="ALV940" s="17"/>
      <c r="ALW940" s="17"/>
      <c r="ALX940" s="17"/>
    </row>
    <row r="941" spans="1:1012" s="16" customFormat="1" ht="36.75" customHeight="1" x14ac:dyDescent="0.25">
      <c r="A941" s="57" t="s">
        <v>549</v>
      </c>
      <c r="B941" s="42">
        <v>4</v>
      </c>
      <c r="C941" s="42" t="s">
        <v>544</v>
      </c>
      <c r="D941" s="49">
        <v>0.96430000000000005</v>
      </c>
      <c r="E941" s="49">
        <v>0.96519999999999995</v>
      </c>
      <c r="ALR941" s="17"/>
      <c r="ALS941" s="17"/>
      <c r="ALT941" s="17"/>
      <c r="ALU941" s="17"/>
      <c r="ALV941" s="17"/>
      <c r="ALW941" s="17"/>
      <c r="ALX941" s="17"/>
    </row>
    <row r="942" spans="1:1012" s="16" customFormat="1" ht="36.75" customHeight="1" x14ac:dyDescent="0.25">
      <c r="A942" s="57" t="s">
        <v>549</v>
      </c>
      <c r="B942" s="42">
        <v>6</v>
      </c>
      <c r="C942" s="42" t="s">
        <v>544</v>
      </c>
      <c r="D942" s="49">
        <v>0.96430000000000005</v>
      </c>
      <c r="E942" s="49">
        <v>0.96519999999999995</v>
      </c>
      <c r="ALR942" s="17"/>
      <c r="ALS942" s="17"/>
      <c r="ALT942" s="17"/>
      <c r="ALU942" s="17"/>
      <c r="ALV942" s="17"/>
      <c r="ALW942" s="17"/>
      <c r="ALX942" s="17"/>
    </row>
    <row r="943" spans="1:1012" s="16" customFormat="1" ht="36.75" customHeight="1" x14ac:dyDescent="0.25">
      <c r="A943" s="57" t="s">
        <v>549</v>
      </c>
      <c r="B943" s="42">
        <v>8</v>
      </c>
      <c r="C943" s="42" t="s">
        <v>544</v>
      </c>
      <c r="D943" s="49">
        <v>0.9728</v>
      </c>
      <c r="E943" s="49">
        <v>0.96519999999999995</v>
      </c>
      <c r="ALR943" s="17"/>
      <c r="ALS943" s="17"/>
      <c r="ALT943" s="17"/>
      <c r="ALU943" s="17"/>
      <c r="ALV943" s="17"/>
      <c r="ALW943" s="17"/>
      <c r="ALX943" s="17"/>
    </row>
    <row r="944" spans="1:1012" s="16" customFormat="1" ht="36.75" customHeight="1" x14ac:dyDescent="0.25">
      <c r="A944" s="57" t="s">
        <v>549</v>
      </c>
      <c r="B944" s="42">
        <v>10</v>
      </c>
      <c r="C944" s="42" t="s">
        <v>544</v>
      </c>
      <c r="D944" s="49">
        <v>0.9728</v>
      </c>
      <c r="E944" s="49">
        <v>0.96519999999999995</v>
      </c>
      <c r="ALR944" s="17"/>
      <c r="ALS944" s="17"/>
      <c r="ALT944" s="17"/>
      <c r="ALU944" s="17"/>
      <c r="ALV944" s="17"/>
      <c r="ALW944" s="17"/>
      <c r="ALX944" s="17"/>
    </row>
    <row r="945" spans="1:1012" s="16" customFormat="1" ht="36.75" customHeight="1" x14ac:dyDescent="0.25">
      <c r="A945" s="57" t="s">
        <v>249</v>
      </c>
      <c r="B945" s="42">
        <v>2</v>
      </c>
      <c r="C945" s="42" t="s">
        <v>544</v>
      </c>
      <c r="D945" s="49">
        <v>0.96430000000000005</v>
      </c>
      <c r="E945" s="49">
        <v>0.96519999999999995</v>
      </c>
      <c r="ALR945" s="17"/>
      <c r="ALS945" s="17"/>
      <c r="ALT945" s="17"/>
      <c r="ALU945" s="17"/>
      <c r="ALV945" s="17"/>
      <c r="ALW945" s="17"/>
      <c r="ALX945" s="17"/>
    </row>
    <row r="946" spans="1:1012" s="16" customFormat="1" ht="36.75" customHeight="1" x14ac:dyDescent="0.25">
      <c r="A946" s="57" t="s">
        <v>249</v>
      </c>
      <c r="B946" s="42">
        <v>12</v>
      </c>
      <c r="C946" s="42" t="s">
        <v>544</v>
      </c>
      <c r="D946" s="49">
        <v>0.97109999999999996</v>
      </c>
      <c r="E946" s="49">
        <v>0.96519999999999995</v>
      </c>
      <c r="ALR946" s="17"/>
      <c r="ALS946" s="17"/>
      <c r="ALT946" s="17"/>
      <c r="ALU946" s="17"/>
      <c r="ALV946" s="17"/>
      <c r="ALW946" s="17"/>
      <c r="ALX946" s="17"/>
    </row>
    <row r="947" spans="1:1012" s="16" customFormat="1" ht="36.75" customHeight="1" x14ac:dyDescent="0.25">
      <c r="A947" s="62" t="s">
        <v>550</v>
      </c>
      <c r="B947" s="42">
        <v>6</v>
      </c>
      <c r="C947" s="42" t="s">
        <v>544</v>
      </c>
      <c r="D947" s="49">
        <v>0.94899999999999995</v>
      </c>
      <c r="E947" s="49">
        <v>0.96519999999999995</v>
      </c>
      <c r="ALR947" s="17"/>
      <c r="ALS947" s="17"/>
      <c r="ALT947" s="17"/>
      <c r="ALU947" s="17"/>
      <c r="ALV947" s="17"/>
      <c r="ALW947" s="17"/>
      <c r="ALX947" s="17"/>
    </row>
    <row r="948" spans="1:1012" s="16" customFormat="1" ht="36.75" customHeight="1" x14ac:dyDescent="0.25">
      <c r="A948" s="62" t="s">
        <v>411</v>
      </c>
      <c r="B948" s="42" t="s">
        <v>214</v>
      </c>
      <c r="C948" s="42" t="s">
        <v>544</v>
      </c>
      <c r="D948" s="49">
        <v>0.96599999999999997</v>
      </c>
      <c r="E948" s="49">
        <v>0.96519999999999995</v>
      </c>
      <c r="ALR948" s="17"/>
      <c r="ALS948" s="17"/>
      <c r="ALT948" s="17"/>
      <c r="ALU948" s="17"/>
      <c r="ALV948" s="17"/>
      <c r="ALW948" s="17"/>
      <c r="ALX948" s="17"/>
    </row>
    <row r="949" spans="1:1012" s="16" customFormat="1" ht="36.75" customHeight="1" x14ac:dyDescent="0.25">
      <c r="A949" s="52" t="s">
        <v>221</v>
      </c>
      <c r="B949" s="42">
        <v>14</v>
      </c>
      <c r="C949" s="42" t="s">
        <v>544</v>
      </c>
      <c r="D949" s="49">
        <v>0.96599999999999997</v>
      </c>
      <c r="E949" s="49">
        <v>0.96519999999999995</v>
      </c>
      <c r="ALR949" s="17"/>
      <c r="ALS949" s="17"/>
      <c r="ALT949" s="17"/>
      <c r="ALU949" s="17"/>
      <c r="ALV949" s="17"/>
      <c r="ALW949" s="17"/>
      <c r="ALX949" s="17"/>
    </row>
    <row r="950" spans="1:1012" s="16" customFormat="1" ht="36.75" customHeight="1" x14ac:dyDescent="0.25">
      <c r="A950" s="52" t="s">
        <v>221</v>
      </c>
      <c r="B950" s="42">
        <v>16</v>
      </c>
      <c r="C950" s="42" t="s">
        <v>544</v>
      </c>
      <c r="D950" s="49">
        <v>0.96599999999999997</v>
      </c>
      <c r="E950" s="49">
        <v>0.96519999999999995</v>
      </c>
      <c r="ALR950" s="17"/>
      <c r="ALS950" s="17"/>
      <c r="ALT950" s="17"/>
      <c r="ALU950" s="17"/>
      <c r="ALV950" s="17"/>
      <c r="ALW950" s="17"/>
      <c r="ALX950" s="17"/>
    </row>
    <row r="951" spans="1:1012" s="16" customFormat="1" ht="36.75" customHeight="1" x14ac:dyDescent="0.25">
      <c r="A951" s="52" t="s">
        <v>200</v>
      </c>
      <c r="B951" s="42">
        <v>43</v>
      </c>
      <c r="C951" s="42" t="s">
        <v>544</v>
      </c>
      <c r="D951" s="49">
        <v>0.9728</v>
      </c>
      <c r="E951" s="49">
        <v>0.96519999999999995</v>
      </c>
      <c r="ALR951" s="17"/>
      <c r="ALS951" s="17"/>
      <c r="ALT951" s="17"/>
      <c r="ALU951" s="17"/>
      <c r="ALV951" s="17"/>
      <c r="ALW951" s="17"/>
      <c r="ALX951" s="17"/>
    </row>
    <row r="952" spans="1:1012" s="16" customFormat="1" ht="36.75" customHeight="1" x14ac:dyDescent="0.25">
      <c r="A952" s="52" t="s">
        <v>200</v>
      </c>
      <c r="B952" s="42" t="s">
        <v>551</v>
      </c>
      <c r="C952" s="42" t="s">
        <v>544</v>
      </c>
      <c r="D952" s="49">
        <v>0.96599999999999997</v>
      </c>
      <c r="E952" s="49">
        <v>0.96519999999999995</v>
      </c>
      <c r="ALR952" s="17"/>
      <c r="ALS952" s="17"/>
      <c r="ALT952" s="17"/>
      <c r="ALU952" s="17"/>
      <c r="ALV952" s="17"/>
      <c r="ALW952" s="17"/>
      <c r="ALX952" s="17"/>
    </row>
    <row r="953" spans="1:1012" s="16" customFormat="1" ht="36.75" customHeight="1" x14ac:dyDescent="0.25">
      <c r="A953" s="52" t="s">
        <v>200</v>
      </c>
      <c r="B953" s="42">
        <v>45</v>
      </c>
      <c r="C953" s="42" t="s">
        <v>544</v>
      </c>
      <c r="D953" s="49">
        <v>0.96599999999999997</v>
      </c>
      <c r="E953" s="49">
        <v>0.96519999999999995</v>
      </c>
      <c r="ALR953" s="17"/>
      <c r="ALS953" s="17"/>
      <c r="ALT953" s="17"/>
      <c r="ALU953" s="17"/>
      <c r="ALV953" s="17"/>
      <c r="ALW953" s="17"/>
      <c r="ALX953" s="17"/>
    </row>
    <row r="954" spans="1:1012" s="16" customFormat="1" ht="36.75" customHeight="1" x14ac:dyDescent="0.25">
      <c r="A954" s="52" t="s">
        <v>200</v>
      </c>
      <c r="B954" s="42" t="s">
        <v>552</v>
      </c>
      <c r="C954" s="42" t="s">
        <v>544</v>
      </c>
      <c r="D954" s="49">
        <v>0.94899999999999995</v>
      </c>
      <c r="E954" s="49">
        <v>0.96519999999999995</v>
      </c>
      <c r="ALR954" s="17"/>
      <c r="ALS954" s="17"/>
      <c r="ALT954" s="17"/>
      <c r="ALU954" s="17"/>
      <c r="ALV954" s="17"/>
      <c r="ALW954" s="17"/>
      <c r="ALX954" s="17"/>
    </row>
    <row r="955" spans="1:1012" s="16" customFormat="1" ht="36.75" customHeight="1" x14ac:dyDescent="0.25">
      <c r="A955" s="62" t="s">
        <v>411</v>
      </c>
      <c r="B955" s="42">
        <v>25</v>
      </c>
      <c r="C955" s="42" t="s">
        <v>544</v>
      </c>
      <c r="D955" s="49">
        <v>0.96430000000000005</v>
      </c>
      <c r="E955" s="49">
        <v>0.96519999999999995</v>
      </c>
      <c r="ALR955" s="17"/>
      <c r="ALS955" s="17"/>
      <c r="ALT955" s="17"/>
      <c r="ALU955" s="17"/>
      <c r="ALV955" s="17"/>
      <c r="ALW955" s="17"/>
      <c r="ALX955" s="17"/>
    </row>
    <row r="956" spans="1:1012" s="16" customFormat="1" ht="36.75" customHeight="1" x14ac:dyDescent="0.25">
      <c r="A956" s="62" t="s">
        <v>411</v>
      </c>
      <c r="B956" s="42">
        <v>27</v>
      </c>
      <c r="C956" s="42" t="s">
        <v>544</v>
      </c>
      <c r="D956" s="49">
        <v>0.96430000000000005</v>
      </c>
      <c r="E956" s="49">
        <v>0.96519999999999995</v>
      </c>
      <c r="ALR956" s="17"/>
      <c r="ALS956" s="17"/>
      <c r="ALT956" s="17"/>
      <c r="ALU956" s="17"/>
      <c r="ALV956" s="17"/>
      <c r="ALW956" s="17"/>
      <c r="ALX956" s="17"/>
    </row>
    <row r="957" spans="1:1012" s="16" customFormat="1" ht="36.75" customHeight="1" x14ac:dyDescent="0.25">
      <c r="A957" s="62" t="s">
        <v>411</v>
      </c>
      <c r="B957" s="42" t="s">
        <v>451</v>
      </c>
      <c r="C957" s="42" t="s">
        <v>544</v>
      </c>
      <c r="D957" s="49">
        <v>0.96430000000000005</v>
      </c>
      <c r="E957" s="49">
        <v>0.96519999999999995</v>
      </c>
      <c r="ALR957" s="17"/>
      <c r="ALS957" s="17"/>
      <c r="ALT957" s="17"/>
      <c r="ALU957" s="17"/>
      <c r="ALV957" s="17"/>
      <c r="ALW957" s="17"/>
      <c r="ALX957" s="17"/>
    </row>
    <row r="958" spans="1:1012" s="16" customFormat="1" ht="36.75" customHeight="1" x14ac:dyDescent="0.25">
      <c r="A958" s="62" t="s">
        <v>411</v>
      </c>
      <c r="B958" s="42">
        <v>29</v>
      </c>
      <c r="C958" s="42" t="s">
        <v>544</v>
      </c>
      <c r="D958" s="49">
        <v>0.96430000000000005</v>
      </c>
      <c r="E958" s="49">
        <v>0.96519999999999995</v>
      </c>
      <c r="ALR958" s="17"/>
      <c r="ALS958" s="17"/>
      <c r="ALT958" s="17"/>
      <c r="ALU958" s="17"/>
      <c r="ALV958" s="17"/>
      <c r="ALW958" s="17"/>
      <c r="ALX958" s="17"/>
    </row>
    <row r="959" spans="1:1012" s="16" customFormat="1" ht="36.75" customHeight="1" x14ac:dyDescent="0.25">
      <c r="A959" s="62" t="s">
        <v>411</v>
      </c>
      <c r="B959" s="42">
        <v>30</v>
      </c>
      <c r="C959" s="42" t="s">
        <v>544</v>
      </c>
      <c r="D959" s="49">
        <v>0.96430000000000005</v>
      </c>
      <c r="E959" s="49">
        <v>0.96519999999999995</v>
      </c>
      <c r="ALR959" s="17"/>
      <c r="ALS959" s="17"/>
      <c r="ALT959" s="17"/>
      <c r="ALU959" s="17"/>
      <c r="ALV959" s="17"/>
      <c r="ALW959" s="17"/>
      <c r="ALX959" s="17"/>
    </row>
    <row r="960" spans="1:1012" s="16" customFormat="1" ht="36.75" customHeight="1" x14ac:dyDescent="0.25">
      <c r="A960" s="62" t="s">
        <v>411</v>
      </c>
      <c r="B960" s="42">
        <v>31</v>
      </c>
      <c r="C960" s="42" t="s">
        <v>544</v>
      </c>
      <c r="D960" s="49">
        <v>0.96430000000000005</v>
      </c>
      <c r="E960" s="49">
        <v>0.96519999999999995</v>
      </c>
      <c r="ALR960" s="17"/>
      <c r="ALS960" s="17"/>
      <c r="ALT960" s="17"/>
      <c r="ALU960" s="17"/>
      <c r="ALV960" s="17"/>
      <c r="ALW960" s="17"/>
      <c r="ALX960" s="17"/>
    </row>
    <row r="961" spans="1:1012" s="16" customFormat="1" ht="36.75" customHeight="1" x14ac:dyDescent="0.25">
      <c r="A961" s="52" t="s">
        <v>221</v>
      </c>
      <c r="B961" s="66">
        <v>11</v>
      </c>
      <c r="C961" s="42" t="s">
        <v>544</v>
      </c>
      <c r="D961" s="49">
        <v>0.96430000000000005</v>
      </c>
      <c r="E961" s="49">
        <v>0.96519999999999995</v>
      </c>
      <c r="ALR961" s="17"/>
      <c r="ALS961" s="17"/>
      <c r="ALT961" s="17"/>
      <c r="ALU961" s="17"/>
      <c r="ALV961" s="17"/>
      <c r="ALW961" s="17"/>
      <c r="ALX961" s="17"/>
    </row>
    <row r="962" spans="1:1012" s="16" customFormat="1" ht="36.75" customHeight="1" x14ac:dyDescent="0.25">
      <c r="A962" s="52" t="s">
        <v>221</v>
      </c>
      <c r="B962" s="42">
        <v>13</v>
      </c>
      <c r="C962" s="42" t="s">
        <v>544</v>
      </c>
      <c r="D962" s="49">
        <v>0.96430000000000005</v>
      </c>
      <c r="E962" s="49">
        <v>0.96519999999999995</v>
      </c>
      <c r="ALR962" s="17"/>
      <c r="ALS962" s="17"/>
      <c r="ALT962" s="17"/>
      <c r="ALU962" s="17"/>
      <c r="ALV962" s="17"/>
      <c r="ALW962" s="17"/>
      <c r="ALX962" s="17"/>
    </row>
    <row r="963" spans="1:1012" s="16" customFormat="1" ht="36.75" customHeight="1" x14ac:dyDescent="0.25">
      <c r="A963" s="52" t="s">
        <v>221</v>
      </c>
      <c r="B963" s="42">
        <v>15</v>
      </c>
      <c r="C963" s="42" t="s">
        <v>544</v>
      </c>
      <c r="D963" s="49">
        <v>0.96430000000000005</v>
      </c>
      <c r="E963" s="49">
        <v>0.96519999999999995</v>
      </c>
      <c r="ALR963" s="17"/>
      <c r="ALS963" s="17"/>
      <c r="ALT963" s="17"/>
      <c r="ALU963" s="17"/>
      <c r="ALV963" s="17"/>
      <c r="ALW963" s="17"/>
      <c r="ALX963" s="17"/>
    </row>
    <row r="964" spans="1:1012" s="16" customFormat="1" ht="36.75" customHeight="1" x14ac:dyDescent="0.25">
      <c r="A964" s="52" t="s">
        <v>200</v>
      </c>
      <c r="B964" s="42">
        <v>27</v>
      </c>
      <c r="C964" s="42" t="s">
        <v>544</v>
      </c>
      <c r="D964" s="49">
        <v>0.95579999999999998</v>
      </c>
      <c r="E964" s="49">
        <v>0.96519999999999995</v>
      </c>
      <c r="ALR964" s="17"/>
      <c r="ALS964" s="17"/>
      <c r="ALT964" s="17"/>
      <c r="ALU964" s="17"/>
      <c r="ALV964" s="17"/>
      <c r="ALW964" s="17"/>
      <c r="ALX964" s="17"/>
    </row>
    <row r="965" spans="1:1012" s="16" customFormat="1" ht="36.75" customHeight="1" x14ac:dyDescent="0.25">
      <c r="A965" s="52" t="s">
        <v>200</v>
      </c>
      <c r="B965" s="42">
        <v>29</v>
      </c>
      <c r="C965" s="42" t="s">
        <v>544</v>
      </c>
      <c r="D965" s="49">
        <v>0.95750000000000002</v>
      </c>
      <c r="E965" s="49">
        <v>0.96519999999999995</v>
      </c>
      <c r="ALR965" s="17"/>
      <c r="ALS965" s="17"/>
      <c r="ALT965" s="17"/>
      <c r="ALU965" s="17"/>
      <c r="ALV965" s="17"/>
      <c r="ALW965" s="17"/>
      <c r="ALX965" s="17"/>
    </row>
    <row r="966" spans="1:1012" s="16" customFormat="1" ht="36.75" customHeight="1" x14ac:dyDescent="0.25">
      <c r="A966" s="52" t="s">
        <v>200</v>
      </c>
      <c r="B966" s="42">
        <v>33</v>
      </c>
      <c r="C966" s="42" t="s">
        <v>544</v>
      </c>
      <c r="D966" s="49">
        <v>0.96430000000000005</v>
      </c>
      <c r="E966" s="49">
        <v>0.96519999999999995</v>
      </c>
      <c r="ALR966" s="17"/>
      <c r="ALS966" s="17"/>
      <c r="ALT966" s="17"/>
      <c r="ALU966" s="17"/>
      <c r="ALV966" s="17"/>
      <c r="ALW966" s="17"/>
      <c r="ALX966" s="17"/>
    </row>
    <row r="967" spans="1:1012" s="16" customFormat="1" ht="36.75" customHeight="1" x14ac:dyDescent="0.25">
      <c r="A967" s="52" t="s">
        <v>200</v>
      </c>
      <c r="B967" s="42">
        <v>35</v>
      </c>
      <c r="C967" s="42" t="s">
        <v>544</v>
      </c>
      <c r="D967" s="49">
        <v>0.96430000000000005</v>
      </c>
      <c r="E967" s="49">
        <v>0.96519999999999995</v>
      </c>
      <c r="ALR967" s="17"/>
      <c r="ALS967" s="17"/>
      <c r="ALT967" s="17"/>
      <c r="ALU967" s="17"/>
      <c r="ALV967" s="17"/>
      <c r="ALW967" s="17"/>
      <c r="ALX967" s="17"/>
    </row>
    <row r="968" spans="1:1012" s="16" customFormat="1" ht="36.75" customHeight="1" x14ac:dyDescent="0.25">
      <c r="A968" s="52" t="s">
        <v>200</v>
      </c>
      <c r="B968" s="42">
        <v>37</v>
      </c>
      <c r="C968" s="42" t="s">
        <v>544</v>
      </c>
      <c r="D968" s="49">
        <v>0.95750000000000002</v>
      </c>
      <c r="E968" s="49">
        <v>0.96519999999999995</v>
      </c>
      <c r="ALR968" s="17"/>
      <c r="ALS968" s="17"/>
      <c r="ALT968" s="17"/>
      <c r="ALU968" s="17"/>
      <c r="ALV968" s="17"/>
      <c r="ALW968" s="17"/>
      <c r="ALX968" s="17"/>
    </row>
    <row r="969" spans="1:1012" s="16" customFormat="1" ht="36.75" customHeight="1" x14ac:dyDescent="0.25">
      <c r="A969" s="52" t="s">
        <v>200</v>
      </c>
      <c r="B969" s="42">
        <v>39</v>
      </c>
      <c r="C969" s="42" t="s">
        <v>544</v>
      </c>
      <c r="D969" s="49">
        <v>0.96430000000000005</v>
      </c>
      <c r="E969" s="49">
        <v>0.96519999999999995</v>
      </c>
      <c r="ALR969" s="17"/>
      <c r="ALS969" s="17"/>
      <c r="ALT969" s="17"/>
      <c r="ALU969" s="17"/>
      <c r="ALV969" s="17"/>
      <c r="ALW969" s="17"/>
      <c r="ALX969" s="17"/>
    </row>
    <row r="970" spans="1:1012" s="16" customFormat="1" ht="36.75" customHeight="1" x14ac:dyDescent="0.25">
      <c r="A970" s="52" t="s">
        <v>217</v>
      </c>
      <c r="B970" s="42">
        <v>11</v>
      </c>
      <c r="C970" s="42" t="s">
        <v>547</v>
      </c>
      <c r="D970" s="49">
        <v>0.95579999999999998</v>
      </c>
      <c r="E970" s="49">
        <v>0.96250000000000002</v>
      </c>
      <c r="ALR970" s="17"/>
      <c r="ALS970" s="17"/>
      <c r="ALT970" s="17"/>
      <c r="ALU970" s="17"/>
      <c r="ALV970" s="17"/>
      <c r="ALW970" s="17"/>
      <c r="ALX970" s="17"/>
    </row>
    <row r="971" spans="1:1012" s="16" customFormat="1" ht="36.75" customHeight="1" x14ac:dyDescent="0.25">
      <c r="A971" s="52" t="s">
        <v>217</v>
      </c>
      <c r="B971" s="42">
        <v>13</v>
      </c>
      <c r="C971" s="42" t="s">
        <v>544</v>
      </c>
      <c r="D971" s="49">
        <v>0.9728</v>
      </c>
      <c r="E971" s="49">
        <v>0.96519999999999995</v>
      </c>
      <c r="ALR971" s="17"/>
      <c r="ALS971" s="17"/>
      <c r="ALT971" s="17"/>
      <c r="ALU971" s="17"/>
      <c r="ALV971" s="17"/>
      <c r="ALW971" s="17"/>
      <c r="ALX971" s="17"/>
    </row>
    <row r="972" spans="1:1012" s="16" customFormat="1" ht="36.75" customHeight="1" x14ac:dyDescent="0.25">
      <c r="A972" s="52" t="s">
        <v>221</v>
      </c>
      <c r="B972" s="42" t="s">
        <v>419</v>
      </c>
      <c r="C972" s="42" t="s">
        <v>544</v>
      </c>
      <c r="D972" s="49">
        <v>0.9728</v>
      </c>
      <c r="E972" s="49">
        <v>0.96519999999999995</v>
      </c>
      <c r="ALR972" s="17"/>
      <c r="ALS972" s="17"/>
      <c r="ALT972" s="17"/>
      <c r="ALU972" s="17"/>
      <c r="ALV972" s="17"/>
      <c r="ALW972" s="17"/>
      <c r="ALX972" s="17"/>
    </row>
    <row r="973" spans="1:1012" s="16" customFormat="1" ht="36.75" customHeight="1" x14ac:dyDescent="0.25">
      <c r="A973" s="52" t="s">
        <v>221</v>
      </c>
      <c r="B973" s="42" t="s">
        <v>553</v>
      </c>
      <c r="C973" s="42" t="s">
        <v>544</v>
      </c>
      <c r="D973" s="49">
        <v>0.9728</v>
      </c>
      <c r="E973" s="49">
        <v>0.96519999999999995</v>
      </c>
      <c r="ALR973" s="17"/>
      <c r="ALS973" s="17"/>
      <c r="ALT973" s="17"/>
      <c r="ALU973" s="17"/>
      <c r="ALV973" s="17"/>
      <c r="ALW973" s="17"/>
      <c r="ALX973" s="17"/>
    </row>
    <row r="974" spans="1:1012" s="16" customFormat="1" ht="36.75" customHeight="1" x14ac:dyDescent="0.25">
      <c r="A974" s="52" t="s">
        <v>200</v>
      </c>
      <c r="B974" s="42">
        <v>36</v>
      </c>
      <c r="C974" s="42" t="s">
        <v>544</v>
      </c>
      <c r="D974" s="49">
        <v>0.96430000000000005</v>
      </c>
      <c r="E974" s="49">
        <v>0.96519999999999995</v>
      </c>
      <c r="ALR974" s="17"/>
      <c r="ALS974" s="17"/>
      <c r="ALT974" s="17"/>
      <c r="ALU974" s="17"/>
      <c r="ALV974" s="17"/>
      <c r="ALW974" s="17"/>
      <c r="ALX974" s="17"/>
    </row>
    <row r="975" spans="1:1012" s="16" customFormat="1" ht="36.75" customHeight="1" x14ac:dyDescent="0.25">
      <c r="A975" s="52" t="s">
        <v>221</v>
      </c>
      <c r="B975" s="42">
        <v>31</v>
      </c>
      <c r="C975" s="42" t="s">
        <v>544</v>
      </c>
      <c r="D975" s="49">
        <v>0.9728</v>
      </c>
      <c r="E975" s="49">
        <v>0.96519999999999995</v>
      </c>
      <c r="ALR975" s="17"/>
      <c r="ALS975" s="17"/>
      <c r="ALT975" s="17"/>
      <c r="ALU975" s="17"/>
      <c r="ALV975" s="17"/>
      <c r="ALW975" s="17"/>
      <c r="ALX975" s="17"/>
    </row>
    <row r="976" spans="1:1012" s="16" customFormat="1" ht="36.75" customHeight="1" x14ac:dyDescent="0.25">
      <c r="A976" s="52" t="s">
        <v>221</v>
      </c>
      <c r="B976" s="42">
        <v>33</v>
      </c>
      <c r="C976" s="42" t="s">
        <v>544</v>
      </c>
      <c r="D976" s="49">
        <v>0.9728</v>
      </c>
      <c r="E976" s="49">
        <v>0.96519999999999995</v>
      </c>
      <c r="ALR976" s="17"/>
      <c r="ALS976" s="17"/>
      <c r="ALT976" s="17"/>
      <c r="ALU976" s="17"/>
      <c r="ALV976" s="17"/>
      <c r="ALW976" s="17"/>
      <c r="ALX976" s="17"/>
    </row>
    <row r="977" spans="1:1012" s="16" customFormat="1" ht="36.75" customHeight="1" x14ac:dyDescent="0.25">
      <c r="A977" s="52" t="s">
        <v>221</v>
      </c>
      <c r="B977" s="42">
        <v>35</v>
      </c>
      <c r="C977" s="42" t="s">
        <v>544</v>
      </c>
      <c r="D977" s="49">
        <v>0.9728</v>
      </c>
      <c r="E977" s="49">
        <v>0.96519999999999995</v>
      </c>
      <c r="ALR977" s="17"/>
      <c r="ALS977" s="17"/>
      <c r="ALT977" s="17"/>
      <c r="ALU977" s="17"/>
      <c r="ALV977" s="17"/>
      <c r="ALW977" s="17"/>
      <c r="ALX977" s="17"/>
    </row>
    <row r="978" spans="1:1012" s="16" customFormat="1" ht="36.75" customHeight="1" x14ac:dyDescent="0.25">
      <c r="A978" s="52" t="s">
        <v>221</v>
      </c>
      <c r="B978" s="42" t="s">
        <v>518</v>
      </c>
      <c r="C978" s="42" t="s">
        <v>544</v>
      </c>
      <c r="D978" s="49">
        <v>0.9728</v>
      </c>
      <c r="E978" s="49">
        <v>0.96519999999999995</v>
      </c>
      <c r="ALR978" s="17"/>
      <c r="ALS978" s="17"/>
      <c r="ALT978" s="17"/>
      <c r="ALU978" s="17"/>
      <c r="ALV978" s="17"/>
      <c r="ALW978" s="17"/>
      <c r="ALX978" s="17"/>
    </row>
    <row r="979" spans="1:1012" s="16" customFormat="1" ht="36.75" customHeight="1" x14ac:dyDescent="0.25">
      <c r="A979" s="52" t="s">
        <v>221</v>
      </c>
      <c r="B979" s="42" t="s">
        <v>554</v>
      </c>
      <c r="C979" s="42" t="s">
        <v>544</v>
      </c>
      <c r="D979" s="49">
        <v>0.95750000000000002</v>
      </c>
      <c r="E979" s="49">
        <v>0.96519999999999995</v>
      </c>
      <c r="ALR979" s="17"/>
      <c r="ALS979" s="17"/>
      <c r="ALT979" s="17"/>
      <c r="ALU979" s="17"/>
      <c r="ALV979" s="17"/>
      <c r="ALW979" s="17"/>
      <c r="ALX979" s="17"/>
    </row>
    <row r="980" spans="1:1012" s="16" customFormat="1" ht="36.75" customHeight="1" x14ac:dyDescent="0.25">
      <c r="A980" s="52" t="s">
        <v>221</v>
      </c>
      <c r="B980" s="42">
        <v>37</v>
      </c>
      <c r="C980" s="42" t="s">
        <v>544</v>
      </c>
      <c r="D980" s="49">
        <v>0.9728</v>
      </c>
      <c r="E980" s="49">
        <v>0.96519999999999995</v>
      </c>
      <c r="ALR980" s="17"/>
      <c r="ALS980" s="17"/>
      <c r="ALT980" s="17"/>
      <c r="ALU980" s="17"/>
      <c r="ALV980" s="17"/>
      <c r="ALW980" s="17"/>
      <c r="ALX980" s="17"/>
    </row>
    <row r="981" spans="1:1012" s="16" customFormat="1" ht="36.75" customHeight="1" x14ac:dyDescent="0.25">
      <c r="A981" s="52" t="s">
        <v>221</v>
      </c>
      <c r="B981" s="42">
        <v>39</v>
      </c>
      <c r="C981" s="42" t="s">
        <v>544</v>
      </c>
      <c r="D981" s="49">
        <v>0.95750000000000002</v>
      </c>
      <c r="E981" s="49">
        <v>0.96519999999999995</v>
      </c>
      <c r="ALR981" s="17"/>
      <c r="ALS981" s="17"/>
      <c r="ALT981" s="17"/>
      <c r="ALU981" s="17"/>
      <c r="ALV981" s="17"/>
      <c r="ALW981" s="17"/>
      <c r="ALX981" s="17"/>
    </row>
    <row r="982" spans="1:1012" s="16" customFormat="1" ht="36.75" customHeight="1" x14ac:dyDescent="0.25">
      <c r="A982" s="52" t="s">
        <v>555</v>
      </c>
      <c r="B982" s="42">
        <v>2</v>
      </c>
      <c r="C982" s="42" t="s">
        <v>544</v>
      </c>
      <c r="D982" s="49">
        <v>0.9728</v>
      </c>
      <c r="E982" s="49">
        <v>0.96519999999999995</v>
      </c>
      <c r="ALR982" s="17"/>
      <c r="ALS982" s="17"/>
      <c r="ALT982" s="17"/>
      <c r="ALU982" s="17"/>
      <c r="ALV982" s="17"/>
      <c r="ALW982" s="17"/>
      <c r="ALX982" s="17"/>
    </row>
    <row r="983" spans="1:1012" s="16" customFormat="1" ht="36.75" customHeight="1" x14ac:dyDescent="0.25">
      <c r="A983" s="52" t="s">
        <v>555</v>
      </c>
      <c r="B983" s="42">
        <v>4</v>
      </c>
      <c r="C983" s="42" t="s">
        <v>544</v>
      </c>
      <c r="D983" s="49">
        <v>0.9728</v>
      </c>
      <c r="E983" s="49">
        <v>0.96519999999999995</v>
      </c>
      <c r="ALR983" s="17"/>
      <c r="ALS983" s="17"/>
      <c r="ALT983" s="17"/>
      <c r="ALU983" s="17"/>
      <c r="ALV983" s="17"/>
      <c r="ALW983" s="17"/>
      <c r="ALX983" s="17"/>
    </row>
    <row r="984" spans="1:1012" s="16" customFormat="1" ht="36.75" customHeight="1" x14ac:dyDescent="0.25">
      <c r="A984" s="52" t="s">
        <v>555</v>
      </c>
      <c r="B984" s="42">
        <v>6</v>
      </c>
      <c r="C984" s="42" t="s">
        <v>544</v>
      </c>
      <c r="D984" s="49">
        <v>0.9728</v>
      </c>
      <c r="E984" s="49">
        <v>0.96519999999999995</v>
      </c>
      <c r="ALR984" s="17"/>
      <c r="ALS984" s="17"/>
      <c r="ALT984" s="17"/>
      <c r="ALU984" s="17"/>
      <c r="ALV984" s="17"/>
      <c r="ALW984" s="17"/>
      <c r="ALX984" s="17"/>
    </row>
    <row r="985" spans="1:1012" s="16" customFormat="1" ht="36.75" customHeight="1" x14ac:dyDescent="0.25">
      <c r="A985" s="52" t="s">
        <v>555</v>
      </c>
      <c r="B985" s="42">
        <v>8</v>
      </c>
      <c r="C985" s="42" t="s">
        <v>544</v>
      </c>
      <c r="D985" s="49">
        <v>0.9728</v>
      </c>
      <c r="E985" s="49">
        <v>0.96519999999999995</v>
      </c>
      <c r="ALR985" s="17"/>
      <c r="ALS985" s="17"/>
      <c r="ALT985" s="17"/>
      <c r="ALU985" s="17"/>
      <c r="ALV985" s="17"/>
      <c r="ALW985" s="17"/>
      <c r="ALX985" s="17"/>
    </row>
    <row r="986" spans="1:1012" s="16" customFormat="1" ht="36.75" customHeight="1" x14ac:dyDescent="0.25">
      <c r="A986" s="52" t="s">
        <v>555</v>
      </c>
      <c r="B986" s="42">
        <v>10</v>
      </c>
      <c r="C986" s="42" t="s">
        <v>544</v>
      </c>
      <c r="D986" s="49">
        <v>0.96430000000000005</v>
      </c>
      <c r="E986" s="49">
        <v>0.96519999999999995</v>
      </c>
      <c r="ALR986" s="17"/>
      <c r="ALS986" s="17"/>
      <c r="ALT986" s="17"/>
      <c r="ALU986" s="17"/>
      <c r="ALV986" s="17"/>
      <c r="ALW986" s="17"/>
      <c r="ALX986" s="17"/>
    </row>
    <row r="987" spans="1:1012" s="16" customFormat="1" ht="36.75" customHeight="1" x14ac:dyDescent="0.25">
      <c r="A987" s="52" t="s">
        <v>555</v>
      </c>
      <c r="B987" s="42">
        <v>12</v>
      </c>
      <c r="C987" s="42" t="s">
        <v>544</v>
      </c>
      <c r="D987" s="49">
        <v>0.9728</v>
      </c>
      <c r="E987" s="49">
        <v>0.96519999999999995</v>
      </c>
      <c r="ALR987" s="17"/>
      <c r="ALS987" s="17"/>
      <c r="ALT987" s="17"/>
      <c r="ALU987" s="17"/>
      <c r="ALV987" s="17"/>
      <c r="ALW987" s="17"/>
      <c r="ALX987" s="17"/>
    </row>
    <row r="988" spans="1:1012" s="16" customFormat="1" ht="36.75" customHeight="1" x14ac:dyDescent="0.25">
      <c r="A988" s="52" t="s">
        <v>403</v>
      </c>
      <c r="B988" s="42">
        <v>7</v>
      </c>
      <c r="C988" s="42" t="s">
        <v>544</v>
      </c>
      <c r="D988" s="49">
        <v>0.94899999999999995</v>
      </c>
      <c r="E988" s="49">
        <v>0.96519999999999995</v>
      </c>
      <c r="ALR988" s="17"/>
      <c r="ALS988" s="17"/>
      <c r="ALT988" s="17"/>
      <c r="ALU988" s="17"/>
      <c r="ALV988" s="17"/>
      <c r="ALW988" s="17"/>
      <c r="ALX988" s="17"/>
    </row>
    <row r="989" spans="1:1012" s="16" customFormat="1" ht="36.75" customHeight="1" x14ac:dyDescent="0.25">
      <c r="A989" s="52" t="s">
        <v>403</v>
      </c>
      <c r="B989" s="42">
        <v>2</v>
      </c>
      <c r="C989" s="42" t="s">
        <v>544</v>
      </c>
      <c r="D989" s="49">
        <v>0.95750000000000002</v>
      </c>
      <c r="E989" s="49">
        <v>0.96519999999999995</v>
      </c>
      <c r="ALR989" s="17"/>
      <c r="ALS989" s="17"/>
      <c r="ALT989" s="17"/>
      <c r="ALU989" s="17"/>
      <c r="ALV989" s="17"/>
      <c r="ALW989" s="17"/>
      <c r="ALX989" s="17"/>
    </row>
    <row r="990" spans="1:1012" s="16" customFormat="1" ht="36.75" customHeight="1" x14ac:dyDescent="0.25">
      <c r="A990" s="52" t="s">
        <v>403</v>
      </c>
      <c r="B990" s="42">
        <v>4</v>
      </c>
      <c r="C990" s="42" t="s">
        <v>544</v>
      </c>
      <c r="D990" s="49">
        <v>0.95750000000000002</v>
      </c>
      <c r="E990" s="49">
        <v>0.96519999999999995</v>
      </c>
      <c r="ALR990" s="17"/>
      <c r="ALS990" s="17"/>
      <c r="ALT990" s="17"/>
      <c r="ALU990" s="17"/>
      <c r="ALV990" s="17"/>
      <c r="ALW990" s="17"/>
      <c r="ALX990" s="17"/>
    </row>
    <row r="991" spans="1:1012" s="16" customFormat="1" ht="36.75" customHeight="1" x14ac:dyDescent="0.25">
      <c r="A991" s="52" t="s">
        <v>403</v>
      </c>
      <c r="B991" s="42">
        <v>6</v>
      </c>
      <c r="C991" s="42" t="s">
        <v>544</v>
      </c>
      <c r="D991" s="49">
        <v>0.95750000000000002</v>
      </c>
      <c r="E991" s="49">
        <v>0.96519999999999995</v>
      </c>
      <c r="ALR991" s="17"/>
      <c r="ALS991" s="17"/>
      <c r="ALT991" s="17"/>
      <c r="ALU991" s="17"/>
      <c r="ALV991" s="17"/>
      <c r="ALW991" s="17"/>
      <c r="ALX991" s="17"/>
    </row>
    <row r="992" spans="1:1012" s="16" customFormat="1" ht="36.75" customHeight="1" x14ac:dyDescent="0.25">
      <c r="A992" s="52" t="s">
        <v>403</v>
      </c>
      <c r="B992" s="42" t="s">
        <v>269</v>
      </c>
      <c r="C992" s="42" t="s">
        <v>544</v>
      </c>
      <c r="D992" s="49">
        <v>0.95750000000000002</v>
      </c>
      <c r="E992" s="49">
        <v>0.96519999999999995</v>
      </c>
      <c r="ALR992" s="17"/>
      <c r="ALS992" s="17"/>
      <c r="ALT992" s="17"/>
      <c r="ALU992" s="17"/>
      <c r="ALV992" s="17"/>
      <c r="ALW992" s="17"/>
      <c r="ALX992" s="17"/>
    </row>
    <row r="993" spans="1:1012" s="16" customFormat="1" ht="36.75" customHeight="1" x14ac:dyDescent="0.25">
      <c r="A993" s="52" t="s">
        <v>403</v>
      </c>
      <c r="B993" s="42">
        <v>8</v>
      </c>
      <c r="C993" s="42" t="s">
        <v>544</v>
      </c>
      <c r="D993" s="49">
        <v>0.95750000000000002</v>
      </c>
      <c r="E993" s="49">
        <v>0.96519999999999995</v>
      </c>
      <c r="ALR993" s="17"/>
      <c r="ALS993" s="17"/>
      <c r="ALT993" s="17"/>
      <c r="ALU993" s="17"/>
      <c r="ALV993" s="17"/>
      <c r="ALW993" s="17"/>
      <c r="ALX993" s="17"/>
    </row>
    <row r="994" spans="1:1012" s="16" customFormat="1" ht="36.75" customHeight="1" x14ac:dyDescent="0.25">
      <c r="A994" s="52" t="s">
        <v>403</v>
      </c>
      <c r="B994" s="42" t="s">
        <v>306</v>
      </c>
      <c r="C994" s="42" t="s">
        <v>544</v>
      </c>
      <c r="D994" s="49">
        <v>0.95750000000000002</v>
      </c>
      <c r="E994" s="49">
        <v>0.96519999999999995</v>
      </c>
      <c r="ALR994" s="17"/>
      <c r="ALS994" s="17"/>
      <c r="ALT994" s="17"/>
      <c r="ALU994" s="17"/>
      <c r="ALV994" s="17"/>
      <c r="ALW994" s="17"/>
      <c r="ALX994" s="17"/>
    </row>
    <row r="995" spans="1:1012" s="16" customFormat="1" ht="36.75" customHeight="1" x14ac:dyDescent="0.25">
      <c r="A995" s="52" t="s">
        <v>403</v>
      </c>
      <c r="B995" s="42">
        <v>10</v>
      </c>
      <c r="C995" s="42" t="s">
        <v>544</v>
      </c>
      <c r="D995" s="49">
        <v>0.95750000000000002</v>
      </c>
      <c r="E995" s="49">
        <v>0.96519999999999995</v>
      </c>
      <c r="ALR995" s="17"/>
      <c r="ALS995" s="17"/>
      <c r="ALT995" s="17"/>
      <c r="ALU995" s="17"/>
      <c r="ALV995" s="17"/>
      <c r="ALW995" s="17"/>
      <c r="ALX995" s="17"/>
    </row>
    <row r="996" spans="1:1012" s="16" customFormat="1" ht="36.75" customHeight="1" x14ac:dyDescent="0.25">
      <c r="A996" s="52" t="s">
        <v>403</v>
      </c>
      <c r="B996" s="42">
        <v>12</v>
      </c>
      <c r="C996" s="42" t="s">
        <v>544</v>
      </c>
      <c r="D996" s="49">
        <v>0.95750000000000002</v>
      </c>
      <c r="E996" s="49">
        <v>0.96519999999999995</v>
      </c>
      <c r="ALR996" s="17"/>
      <c r="ALS996" s="17"/>
      <c r="ALT996" s="17"/>
      <c r="ALU996" s="17"/>
      <c r="ALV996" s="17"/>
      <c r="ALW996" s="17"/>
      <c r="ALX996" s="17"/>
    </row>
    <row r="997" spans="1:1012" s="16" customFormat="1" ht="36.75" customHeight="1" x14ac:dyDescent="0.25">
      <c r="A997" s="52" t="s">
        <v>217</v>
      </c>
      <c r="B997" s="42">
        <v>31</v>
      </c>
      <c r="C997" s="42" t="s">
        <v>544</v>
      </c>
      <c r="D997" s="49">
        <v>0.9728</v>
      </c>
      <c r="E997" s="49">
        <v>0.96519999999999995</v>
      </c>
      <c r="ALR997" s="17"/>
      <c r="ALS997" s="17"/>
      <c r="ALT997" s="17"/>
      <c r="ALU997" s="17"/>
      <c r="ALV997" s="17"/>
      <c r="ALW997" s="17"/>
      <c r="ALX997" s="17"/>
    </row>
    <row r="998" spans="1:1012" s="16" customFormat="1" ht="36.75" customHeight="1" x14ac:dyDescent="0.25">
      <c r="A998" s="52" t="s">
        <v>217</v>
      </c>
      <c r="B998" s="42">
        <v>33</v>
      </c>
      <c r="C998" s="42" t="s">
        <v>544</v>
      </c>
      <c r="D998" s="49">
        <v>0.9728</v>
      </c>
      <c r="E998" s="49">
        <v>0.96519999999999995</v>
      </c>
      <c r="ALR998" s="17"/>
      <c r="ALS998" s="17"/>
      <c r="ALT998" s="17"/>
      <c r="ALU998" s="17"/>
      <c r="ALV998" s="17"/>
      <c r="ALW998" s="17"/>
      <c r="ALX998" s="17"/>
    </row>
    <row r="999" spans="1:1012" s="16" customFormat="1" ht="36.75" customHeight="1" x14ac:dyDescent="0.25">
      <c r="A999" s="52" t="s">
        <v>217</v>
      </c>
      <c r="B999" s="42" t="s">
        <v>556</v>
      </c>
      <c r="C999" s="42" t="s">
        <v>544</v>
      </c>
      <c r="D999" s="49">
        <v>0.95750000000000002</v>
      </c>
      <c r="E999" s="49">
        <v>0.96519999999999995</v>
      </c>
      <c r="ALR999" s="17"/>
      <c r="ALS999" s="17"/>
      <c r="ALT999" s="17"/>
      <c r="ALU999" s="17"/>
      <c r="ALV999" s="17"/>
      <c r="ALW999" s="17"/>
      <c r="ALX999" s="17"/>
    </row>
    <row r="1000" spans="1:1012" s="16" customFormat="1" ht="36.75" customHeight="1" x14ac:dyDescent="0.25">
      <c r="A1000" s="52" t="s">
        <v>217</v>
      </c>
      <c r="B1000" s="42" t="s">
        <v>557</v>
      </c>
      <c r="C1000" s="42" t="s">
        <v>544</v>
      </c>
      <c r="D1000" s="49">
        <v>0.95750000000000002</v>
      </c>
      <c r="E1000" s="49">
        <v>0.96519999999999995</v>
      </c>
      <c r="ALR1000" s="17"/>
      <c r="ALS1000" s="17"/>
      <c r="ALT1000" s="17"/>
      <c r="ALU1000" s="17"/>
      <c r="ALV1000" s="17"/>
      <c r="ALW1000" s="17"/>
      <c r="ALX1000" s="17"/>
    </row>
    <row r="1001" spans="1:1012" s="16" customFormat="1" ht="36.75" customHeight="1" x14ac:dyDescent="0.25">
      <c r="A1001" s="52" t="s">
        <v>217</v>
      </c>
      <c r="B1001" s="42">
        <v>37</v>
      </c>
      <c r="C1001" s="42" t="s">
        <v>544</v>
      </c>
      <c r="D1001" s="49">
        <v>0.95750000000000002</v>
      </c>
      <c r="E1001" s="49">
        <v>0.96519999999999995</v>
      </c>
      <c r="ALR1001" s="17"/>
      <c r="ALS1001" s="17"/>
      <c r="ALT1001" s="17"/>
      <c r="ALU1001" s="17"/>
      <c r="ALV1001" s="17"/>
      <c r="ALW1001" s="17"/>
      <c r="ALX1001" s="17"/>
    </row>
    <row r="1002" spans="1:1012" s="16" customFormat="1" ht="36.75" customHeight="1" x14ac:dyDescent="0.25">
      <c r="A1002" s="52" t="s">
        <v>217</v>
      </c>
      <c r="B1002" s="42" t="s">
        <v>558</v>
      </c>
      <c r="C1002" s="42" t="s">
        <v>544</v>
      </c>
      <c r="D1002" s="49">
        <v>0.95750000000000002</v>
      </c>
      <c r="E1002" s="49">
        <v>0.96519999999999995</v>
      </c>
      <c r="ALR1002" s="17"/>
      <c r="ALS1002" s="17"/>
      <c r="ALT1002" s="17"/>
      <c r="ALU1002" s="17"/>
      <c r="ALV1002" s="17"/>
      <c r="ALW1002" s="17"/>
      <c r="ALX1002" s="17"/>
    </row>
    <row r="1003" spans="1:1012" s="16" customFormat="1" ht="36.75" customHeight="1" x14ac:dyDescent="0.25">
      <c r="A1003" s="52" t="s">
        <v>217</v>
      </c>
      <c r="B1003" s="42" t="s">
        <v>458</v>
      </c>
      <c r="C1003" s="42" t="s">
        <v>544</v>
      </c>
      <c r="D1003" s="49">
        <v>0.95750000000000002</v>
      </c>
      <c r="E1003" s="49">
        <v>0.96519999999999995</v>
      </c>
      <c r="ALR1003" s="17"/>
      <c r="ALS1003" s="17"/>
      <c r="ALT1003" s="17"/>
      <c r="ALU1003" s="17"/>
      <c r="ALV1003" s="17"/>
      <c r="ALW1003" s="17"/>
      <c r="ALX1003" s="17"/>
    </row>
    <row r="1004" spans="1:1012" s="14" customFormat="1" ht="36.75" customHeight="1" x14ac:dyDescent="0.25">
      <c r="A1004" s="48" t="s">
        <v>217</v>
      </c>
      <c r="B1004" s="46">
        <v>39</v>
      </c>
      <c r="C1004" s="46" t="s">
        <v>544</v>
      </c>
      <c r="D1004" s="20">
        <v>0.97789999999999999</v>
      </c>
      <c r="E1004" s="49">
        <v>0.96519999999999995</v>
      </c>
      <c r="ALR1004" s="15"/>
      <c r="ALS1004" s="15"/>
      <c r="ALT1004" s="15"/>
      <c r="ALU1004" s="15"/>
      <c r="ALV1004" s="15"/>
      <c r="ALW1004" s="15"/>
      <c r="ALX1004" s="15"/>
    </row>
    <row r="1005" spans="1:1012" s="16" customFormat="1" ht="36.75" customHeight="1" x14ac:dyDescent="0.25">
      <c r="A1005" s="52" t="s">
        <v>407</v>
      </c>
      <c r="B1005" s="42" t="s">
        <v>559</v>
      </c>
      <c r="C1005" s="42" t="s">
        <v>544</v>
      </c>
      <c r="D1005" s="49">
        <v>0.9728</v>
      </c>
      <c r="E1005" s="49">
        <v>0.96519999999999995</v>
      </c>
      <c r="ALR1005" s="17"/>
      <c r="ALS1005" s="17"/>
      <c r="ALT1005" s="17"/>
      <c r="ALU1005" s="17"/>
      <c r="ALV1005" s="17"/>
      <c r="ALW1005" s="17"/>
      <c r="ALX1005" s="17"/>
    </row>
    <row r="1006" spans="1:1012" s="16" customFormat="1" ht="36.75" customHeight="1" x14ac:dyDescent="0.25">
      <c r="A1006" s="52" t="s">
        <v>407</v>
      </c>
      <c r="B1006" s="42" t="s">
        <v>472</v>
      </c>
      <c r="C1006" s="42" t="s">
        <v>544</v>
      </c>
      <c r="D1006" s="49">
        <v>0.9728</v>
      </c>
      <c r="E1006" s="49">
        <v>0.96519999999999995</v>
      </c>
      <c r="ALR1006" s="17"/>
      <c r="ALS1006" s="17"/>
      <c r="ALT1006" s="17"/>
      <c r="ALU1006" s="17"/>
      <c r="ALV1006" s="17"/>
      <c r="ALW1006" s="17"/>
      <c r="ALX1006" s="17"/>
    </row>
    <row r="1007" spans="1:1012" s="16" customFormat="1" ht="36.75" customHeight="1" x14ac:dyDescent="0.25">
      <c r="A1007" s="41" t="s">
        <v>219</v>
      </c>
      <c r="B1007" s="42" t="s">
        <v>307</v>
      </c>
      <c r="C1007" s="42" t="s">
        <v>544</v>
      </c>
      <c r="D1007" s="49">
        <v>0.99150000000000005</v>
      </c>
      <c r="E1007" s="49">
        <v>0.96519999999999995</v>
      </c>
      <c r="ALR1007" s="17"/>
      <c r="ALS1007" s="17"/>
      <c r="ALT1007" s="17"/>
      <c r="ALU1007" s="17"/>
      <c r="ALV1007" s="17"/>
      <c r="ALW1007" s="17"/>
      <c r="ALX1007" s="17"/>
    </row>
    <row r="1008" spans="1:1012" s="16" customFormat="1" ht="36.75" customHeight="1" x14ac:dyDescent="0.25">
      <c r="A1008" s="41" t="s">
        <v>219</v>
      </c>
      <c r="B1008" s="42" t="s">
        <v>560</v>
      </c>
      <c r="C1008" s="42" t="s">
        <v>544</v>
      </c>
      <c r="D1008" s="49">
        <v>0.99150000000000005</v>
      </c>
      <c r="E1008" s="49">
        <v>0.96519999999999995</v>
      </c>
      <c r="ALR1008" s="17"/>
      <c r="ALS1008" s="17"/>
      <c r="ALT1008" s="17"/>
      <c r="ALU1008" s="17"/>
      <c r="ALV1008" s="17"/>
      <c r="ALW1008" s="17"/>
      <c r="ALX1008" s="17"/>
    </row>
    <row r="1009" spans="1:1012" s="16" customFormat="1" ht="36.75" customHeight="1" x14ac:dyDescent="0.25">
      <c r="A1009" s="41" t="s">
        <v>219</v>
      </c>
      <c r="B1009" s="42" t="s">
        <v>561</v>
      </c>
      <c r="C1009" s="42" t="s">
        <v>544</v>
      </c>
      <c r="D1009" s="49">
        <v>0.99150000000000005</v>
      </c>
      <c r="E1009" s="49">
        <v>0.96519999999999995</v>
      </c>
      <c r="ALR1009" s="17"/>
      <c r="ALS1009" s="17"/>
      <c r="ALT1009" s="17"/>
      <c r="ALU1009" s="17"/>
      <c r="ALV1009" s="17"/>
      <c r="ALW1009" s="17"/>
      <c r="ALX1009" s="17"/>
    </row>
    <row r="1010" spans="1:1012" s="16" customFormat="1" ht="36.75" customHeight="1" x14ac:dyDescent="0.25">
      <c r="A1010" s="41" t="s">
        <v>219</v>
      </c>
      <c r="B1010" s="42" t="s">
        <v>562</v>
      </c>
      <c r="C1010" s="42" t="s">
        <v>544</v>
      </c>
      <c r="D1010" s="49">
        <v>0.99150000000000005</v>
      </c>
      <c r="E1010" s="49">
        <v>0.96519999999999995</v>
      </c>
      <c r="ALR1010" s="17"/>
      <c r="ALS1010" s="17"/>
      <c r="ALT1010" s="17"/>
      <c r="ALU1010" s="17"/>
      <c r="ALV1010" s="17"/>
      <c r="ALW1010" s="17"/>
      <c r="ALX1010" s="17"/>
    </row>
    <row r="1011" spans="1:1012" s="16" customFormat="1" ht="36.75" customHeight="1" x14ac:dyDescent="0.25">
      <c r="A1011" s="41" t="s">
        <v>219</v>
      </c>
      <c r="B1011" s="42" t="s">
        <v>563</v>
      </c>
      <c r="C1011" s="42" t="s">
        <v>544</v>
      </c>
      <c r="D1011" s="49">
        <v>0.99150000000000005</v>
      </c>
      <c r="E1011" s="49">
        <v>0.96519999999999995</v>
      </c>
      <c r="ALR1011" s="17"/>
      <c r="ALS1011" s="17"/>
      <c r="ALT1011" s="17"/>
      <c r="ALU1011" s="17"/>
      <c r="ALV1011" s="17"/>
      <c r="ALW1011" s="17"/>
      <c r="ALX1011" s="17"/>
    </row>
    <row r="1012" spans="1:1012" s="16" customFormat="1" ht="36.75" customHeight="1" x14ac:dyDescent="0.25">
      <c r="A1012" s="41" t="s">
        <v>219</v>
      </c>
      <c r="B1012" s="42" t="s">
        <v>564</v>
      </c>
      <c r="C1012" s="42" t="s">
        <v>544</v>
      </c>
      <c r="D1012" s="49">
        <v>0.97109999999999996</v>
      </c>
      <c r="E1012" s="49">
        <v>0.96519999999999995</v>
      </c>
      <c r="ALR1012" s="17"/>
      <c r="ALS1012" s="17"/>
      <c r="ALT1012" s="17"/>
      <c r="ALU1012" s="17"/>
      <c r="ALV1012" s="17"/>
      <c r="ALW1012" s="17"/>
      <c r="ALX1012" s="17"/>
    </row>
    <row r="1013" spans="1:1012" s="16" customFormat="1" ht="36.75" customHeight="1" x14ac:dyDescent="0.25">
      <c r="A1013" s="41" t="s">
        <v>219</v>
      </c>
      <c r="B1013" s="42" t="s">
        <v>565</v>
      </c>
      <c r="C1013" s="42" t="s">
        <v>544</v>
      </c>
      <c r="D1013" s="49">
        <v>0.99150000000000005</v>
      </c>
      <c r="E1013" s="49">
        <v>0.96519999999999995</v>
      </c>
      <c r="ALR1013" s="17"/>
      <c r="ALS1013" s="17"/>
      <c r="ALT1013" s="17"/>
      <c r="ALU1013" s="17"/>
      <c r="ALV1013" s="17"/>
      <c r="ALW1013" s="17"/>
      <c r="ALX1013" s="17"/>
    </row>
    <row r="1014" spans="1:1012" s="16" customFormat="1" ht="36.75" customHeight="1" x14ac:dyDescent="0.25">
      <c r="A1014" s="41" t="s">
        <v>219</v>
      </c>
      <c r="B1014" s="42" t="s">
        <v>308</v>
      </c>
      <c r="C1014" s="42" t="s">
        <v>544</v>
      </c>
      <c r="D1014" s="49">
        <v>0.99150000000000005</v>
      </c>
      <c r="E1014" s="49">
        <v>0.96519999999999995</v>
      </c>
      <c r="ALR1014" s="17"/>
      <c r="ALS1014" s="17"/>
      <c r="ALT1014" s="17"/>
      <c r="ALU1014" s="17"/>
      <c r="ALV1014" s="17"/>
      <c r="ALW1014" s="17"/>
      <c r="ALX1014" s="17"/>
    </row>
    <row r="1015" spans="1:1012" s="16" customFormat="1" ht="36.75" customHeight="1" x14ac:dyDescent="0.25">
      <c r="A1015" s="41" t="s">
        <v>219</v>
      </c>
      <c r="B1015" s="42" t="s">
        <v>309</v>
      </c>
      <c r="C1015" s="42" t="s">
        <v>544</v>
      </c>
      <c r="D1015" s="49">
        <v>0.97109999999999996</v>
      </c>
      <c r="E1015" s="49">
        <v>0.96519999999999995</v>
      </c>
      <c r="ALR1015" s="17"/>
      <c r="ALS1015" s="17"/>
      <c r="ALT1015" s="17"/>
      <c r="ALU1015" s="17"/>
      <c r="ALV1015" s="17"/>
      <c r="ALW1015" s="17"/>
      <c r="ALX1015" s="17"/>
    </row>
    <row r="1016" spans="1:1012" s="16" customFormat="1" ht="36.75" customHeight="1" x14ac:dyDescent="0.25">
      <c r="A1016" s="41" t="s">
        <v>207</v>
      </c>
      <c r="B1016" s="42">
        <v>13</v>
      </c>
      <c r="C1016" s="42" t="s">
        <v>544</v>
      </c>
      <c r="D1016" s="49">
        <v>0.96430000000000005</v>
      </c>
      <c r="E1016" s="49">
        <v>0.96519999999999995</v>
      </c>
      <c r="ALR1016" s="17"/>
      <c r="ALS1016" s="17"/>
      <c r="ALT1016" s="17"/>
      <c r="ALU1016" s="17"/>
      <c r="ALV1016" s="17"/>
      <c r="ALW1016" s="17"/>
      <c r="ALX1016" s="17"/>
    </row>
    <row r="1017" spans="1:1012" s="14" customFormat="1" ht="36.75" customHeight="1" x14ac:dyDescent="0.25">
      <c r="A1017" s="45" t="s">
        <v>207</v>
      </c>
      <c r="B1017" s="46">
        <v>15</v>
      </c>
      <c r="C1017" s="46" t="s">
        <v>544</v>
      </c>
      <c r="D1017" s="20">
        <v>0.97109999999999996</v>
      </c>
      <c r="E1017" s="49">
        <v>0.96519999999999995</v>
      </c>
      <c r="ALR1017" s="15"/>
      <c r="ALS1017" s="15"/>
      <c r="ALT1017" s="15"/>
      <c r="ALU1017" s="15"/>
      <c r="ALV1017" s="15"/>
      <c r="ALW1017" s="15"/>
      <c r="ALX1017" s="15"/>
    </row>
    <row r="1018" spans="1:1012" s="16" customFormat="1" ht="36.75" customHeight="1" x14ac:dyDescent="0.25">
      <c r="A1018" s="41" t="s">
        <v>207</v>
      </c>
      <c r="B1018" s="42" t="s">
        <v>262</v>
      </c>
      <c r="C1018" s="42" t="s">
        <v>544</v>
      </c>
      <c r="D1018" s="49">
        <v>0.9728</v>
      </c>
      <c r="E1018" s="49">
        <v>0.96519999999999995</v>
      </c>
      <c r="ALR1018" s="17"/>
      <c r="ALS1018" s="17"/>
      <c r="ALT1018" s="17"/>
      <c r="ALU1018" s="17"/>
      <c r="ALV1018" s="17"/>
      <c r="ALW1018" s="17"/>
      <c r="ALX1018" s="17"/>
    </row>
    <row r="1019" spans="1:1012" s="16" customFormat="1" ht="36.75" customHeight="1" x14ac:dyDescent="0.25">
      <c r="A1019" s="41" t="s">
        <v>207</v>
      </c>
      <c r="B1019" s="42" t="s">
        <v>566</v>
      </c>
      <c r="C1019" s="42" t="s">
        <v>544</v>
      </c>
      <c r="D1019" s="49">
        <v>0.96430000000000005</v>
      </c>
      <c r="E1019" s="49">
        <v>0.96519999999999995</v>
      </c>
      <c r="ALR1019" s="17"/>
      <c r="ALS1019" s="17"/>
      <c r="ALT1019" s="17"/>
      <c r="ALU1019" s="17"/>
      <c r="ALV1019" s="17"/>
      <c r="ALW1019" s="17"/>
      <c r="ALX1019" s="17"/>
    </row>
    <row r="1020" spans="1:1012" s="14" customFormat="1" ht="36.75" customHeight="1" x14ac:dyDescent="0.25">
      <c r="A1020" s="45" t="s">
        <v>207</v>
      </c>
      <c r="B1020" s="46" t="s">
        <v>567</v>
      </c>
      <c r="C1020" s="46" t="s">
        <v>544</v>
      </c>
      <c r="D1020" s="49">
        <v>0.96430000000000005</v>
      </c>
      <c r="E1020" s="49">
        <v>0.96519999999999995</v>
      </c>
      <c r="ALR1020" s="15"/>
      <c r="ALS1020" s="15"/>
      <c r="ALT1020" s="15"/>
      <c r="ALU1020" s="15"/>
      <c r="ALV1020" s="15"/>
      <c r="ALW1020" s="15"/>
      <c r="ALX1020" s="15"/>
    </row>
    <row r="1021" spans="1:1012" s="14" customFormat="1" ht="36.75" customHeight="1" x14ac:dyDescent="0.25">
      <c r="A1021" s="45" t="s">
        <v>207</v>
      </c>
      <c r="B1021" s="46" t="s">
        <v>568</v>
      </c>
      <c r="C1021" s="46" t="s">
        <v>544</v>
      </c>
      <c r="D1021" s="49">
        <v>0.96430000000000005</v>
      </c>
      <c r="E1021" s="49">
        <v>0.96519999999999995</v>
      </c>
      <c r="ALR1021" s="15"/>
      <c r="ALS1021" s="15"/>
      <c r="ALT1021" s="15"/>
      <c r="ALU1021" s="15"/>
      <c r="ALV1021" s="15"/>
      <c r="ALW1021" s="15"/>
      <c r="ALX1021" s="15"/>
    </row>
    <row r="1022" spans="1:1012" s="14" customFormat="1" ht="36.75" customHeight="1" x14ac:dyDescent="0.25">
      <c r="A1022" s="48" t="s">
        <v>371</v>
      </c>
      <c r="B1022" s="46">
        <v>18</v>
      </c>
      <c r="C1022" s="46" t="s">
        <v>544</v>
      </c>
      <c r="D1022" s="20">
        <v>0.97960000000000003</v>
      </c>
      <c r="E1022" s="49">
        <v>0.96519999999999995</v>
      </c>
      <c r="ALR1022" s="15"/>
      <c r="ALS1022" s="15"/>
      <c r="ALT1022" s="15"/>
      <c r="ALU1022" s="15"/>
      <c r="ALV1022" s="15"/>
      <c r="ALW1022" s="15"/>
      <c r="ALX1022" s="15"/>
    </row>
    <row r="1023" spans="1:1012" s="14" customFormat="1" ht="36.75" customHeight="1" x14ac:dyDescent="0.25">
      <c r="A1023" s="48" t="s">
        <v>371</v>
      </c>
      <c r="B1023" s="46">
        <v>20</v>
      </c>
      <c r="C1023" s="46" t="s">
        <v>544</v>
      </c>
      <c r="D1023" s="20">
        <v>0.97960000000000003</v>
      </c>
      <c r="E1023" s="49">
        <v>0.96519999999999995</v>
      </c>
      <c r="ALR1023" s="15"/>
      <c r="ALS1023" s="15"/>
      <c r="ALT1023" s="15"/>
      <c r="ALU1023" s="15"/>
      <c r="ALV1023" s="15"/>
      <c r="ALW1023" s="15"/>
      <c r="ALX1023" s="15"/>
    </row>
    <row r="1024" spans="1:1012" s="14" customFormat="1" ht="36.75" customHeight="1" x14ac:dyDescent="0.25">
      <c r="A1024" s="48" t="s">
        <v>371</v>
      </c>
      <c r="B1024" s="46" t="s">
        <v>472</v>
      </c>
      <c r="C1024" s="46" t="s">
        <v>544</v>
      </c>
      <c r="D1024" s="20">
        <v>0.97960000000000003</v>
      </c>
      <c r="E1024" s="49">
        <v>0.96519999999999995</v>
      </c>
      <c r="ALR1024" s="15"/>
      <c r="ALS1024" s="15"/>
      <c r="ALT1024" s="15"/>
      <c r="ALU1024" s="15"/>
      <c r="ALV1024" s="15"/>
      <c r="ALW1024" s="15"/>
      <c r="ALX1024" s="15"/>
    </row>
    <row r="1025" spans="1:1012" s="14" customFormat="1" ht="36.75" customHeight="1" x14ac:dyDescent="0.25">
      <c r="A1025" s="48" t="s">
        <v>371</v>
      </c>
      <c r="B1025" s="46" t="s">
        <v>560</v>
      </c>
      <c r="C1025" s="46" t="s">
        <v>544</v>
      </c>
      <c r="D1025" s="20">
        <v>0.97960000000000003</v>
      </c>
      <c r="E1025" s="49">
        <v>0.96519999999999995</v>
      </c>
      <c r="ALR1025" s="15"/>
      <c r="ALS1025" s="15"/>
      <c r="ALT1025" s="15"/>
      <c r="ALU1025" s="15"/>
      <c r="ALV1025" s="15"/>
      <c r="ALW1025" s="15"/>
      <c r="ALX1025" s="15"/>
    </row>
    <row r="1026" spans="1:1012" s="14" customFormat="1" ht="36.75" customHeight="1" x14ac:dyDescent="0.25">
      <c r="A1026" s="48" t="s">
        <v>371</v>
      </c>
      <c r="B1026" s="46">
        <v>22</v>
      </c>
      <c r="C1026" s="46" t="s">
        <v>544</v>
      </c>
      <c r="D1026" s="20">
        <v>0.97109999999999996</v>
      </c>
      <c r="E1026" s="49">
        <v>0.96519999999999995</v>
      </c>
      <c r="ALR1026" s="15"/>
      <c r="ALS1026" s="15"/>
      <c r="ALT1026" s="15"/>
      <c r="ALU1026" s="15"/>
      <c r="ALV1026" s="15"/>
      <c r="ALW1026" s="15"/>
      <c r="ALX1026" s="15"/>
    </row>
    <row r="1027" spans="1:1012" s="14" customFormat="1" ht="36.75" customHeight="1" x14ac:dyDescent="0.25">
      <c r="A1027" s="48" t="s">
        <v>371</v>
      </c>
      <c r="B1027" s="46">
        <v>24</v>
      </c>
      <c r="C1027" s="46" t="s">
        <v>544</v>
      </c>
      <c r="D1027" s="20">
        <v>0.96599999999999997</v>
      </c>
      <c r="E1027" s="49">
        <v>0.96519999999999995</v>
      </c>
      <c r="ALR1027" s="15"/>
      <c r="ALS1027" s="15"/>
      <c r="ALT1027" s="15"/>
      <c r="ALU1027" s="15"/>
      <c r="ALV1027" s="15"/>
      <c r="ALW1027" s="15"/>
      <c r="ALX1027" s="15"/>
    </row>
    <row r="1028" spans="1:1012" s="14" customFormat="1" ht="36.75" customHeight="1" x14ac:dyDescent="0.25">
      <c r="A1028" s="48" t="s">
        <v>371</v>
      </c>
      <c r="B1028" s="46">
        <v>26</v>
      </c>
      <c r="C1028" s="46" t="s">
        <v>544</v>
      </c>
      <c r="D1028" s="20">
        <v>0.97109999999999996</v>
      </c>
      <c r="E1028" s="49">
        <v>0.96519999999999995</v>
      </c>
      <c r="ALR1028" s="15"/>
      <c r="ALS1028" s="15"/>
      <c r="ALT1028" s="15"/>
      <c r="ALU1028" s="15"/>
      <c r="ALV1028" s="15"/>
      <c r="ALW1028" s="15"/>
      <c r="ALX1028" s="15"/>
    </row>
    <row r="1029" spans="1:1012" s="14" customFormat="1" ht="36.75" customHeight="1" x14ac:dyDescent="0.25">
      <c r="A1029" s="48" t="s">
        <v>371</v>
      </c>
      <c r="B1029" s="46">
        <v>27</v>
      </c>
      <c r="C1029" s="46" t="s">
        <v>544</v>
      </c>
      <c r="D1029" s="20">
        <v>0.97109999999999996</v>
      </c>
      <c r="E1029" s="49">
        <v>0.96519999999999995</v>
      </c>
      <c r="ALR1029" s="15"/>
      <c r="ALS1029" s="15"/>
      <c r="ALT1029" s="15"/>
      <c r="ALU1029" s="15"/>
      <c r="ALV1029" s="15"/>
      <c r="ALW1029" s="15"/>
      <c r="ALX1029" s="15"/>
    </row>
    <row r="1030" spans="1:1012" s="14" customFormat="1" ht="36.75" customHeight="1" x14ac:dyDescent="0.25">
      <c r="A1030" s="48" t="s">
        <v>371</v>
      </c>
      <c r="B1030" s="46">
        <v>28</v>
      </c>
      <c r="C1030" s="46" t="s">
        <v>544</v>
      </c>
      <c r="D1030" s="20">
        <v>0.97960000000000003</v>
      </c>
      <c r="E1030" s="49">
        <v>0.96519999999999995</v>
      </c>
      <c r="ALR1030" s="15"/>
      <c r="ALS1030" s="15"/>
      <c r="ALT1030" s="15"/>
      <c r="ALU1030" s="15"/>
      <c r="ALV1030" s="15"/>
      <c r="ALW1030" s="15"/>
      <c r="ALX1030" s="15"/>
    </row>
    <row r="1031" spans="1:1012" s="14" customFormat="1" ht="36.75" customHeight="1" x14ac:dyDescent="0.25">
      <c r="A1031" s="48" t="s">
        <v>371</v>
      </c>
      <c r="B1031" s="46">
        <v>30</v>
      </c>
      <c r="C1031" s="46" t="s">
        <v>544</v>
      </c>
      <c r="D1031" s="20">
        <v>0.97109999999999996</v>
      </c>
      <c r="E1031" s="49">
        <v>0.96519999999999995</v>
      </c>
      <c r="ALR1031" s="15"/>
      <c r="ALS1031" s="15"/>
      <c r="ALT1031" s="15"/>
      <c r="ALU1031" s="15"/>
      <c r="ALV1031" s="15"/>
      <c r="ALW1031" s="15"/>
      <c r="ALX1031" s="15"/>
    </row>
    <row r="1032" spans="1:1012" s="14" customFormat="1" ht="36.75" customHeight="1" x14ac:dyDescent="0.25">
      <c r="A1032" s="67" t="s">
        <v>446</v>
      </c>
      <c r="B1032" s="46">
        <v>12</v>
      </c>
      <c r="C1032" s="46" t="s">
        <v>544</v>
      </c>
      <c r="D1032" s="20">
        <v>0.97960000000000003</v>
      </c>
      <c r="E1032" s="49">
        <v>0.96519999999999995</v>
      </c>
      <c r="ALR1032" s="15"/>
      <c r="ALS1032" s="15"/>
      <c r="ALT1032" s="15"/>
      <c r="ALU1032" s="15"/>
      <c r="ALV1032" s="15"/>
      <c r="ALW1032" s="15"/>
      <c r="ALX1032" s="15"/>
    </row>
    <row r="1033" spans="1:1012" s="14" customFormat="1" ht="36.75" customHeight="1" x14ac:dyDescent="0.25">
      <c r="A1033" s="67" t="s">
        <v>446</v>
      </c>
      <c r="B1033" s="46">
        <v>14</v>
      </c>
      <c r="C1033" s="46" t="s">
        <v>544</v>
      </c>
      <c r="D1033" s="20">
        <v>0.97960000000000003</v>
      </c>
      <c r="E1033" s="49">
        <v>0.96519999999999995</v>
      </c>
      <c r="ALR1033" s="15"/>
      <c r="ALS1033" s="15"/>
      <c r="ALT1033" s="15"/>
      <c r="ALU1033" s="15"/>
      <c r="ALV1033" s="15"/>
      <c r="ALW1033" s="15"/>
      <c r="ALX1033" s="15"/>
    </row>
    <row r="1034" spans="1:1012" s="16" customFormat="1" ht="36.75" customHeight="1" x14ac:dyDescent="0.25">
      <c r="A1034" s="57" t="s">
        <v>446</v>
      </c>
      <c r="B1034" s="42">
        <v>17</v>
      </c>
      <c r="C1034" s="42" t="s">
        <v>544</v>
      </c>
      <c r="D1034" s="49">
        <v>0.96430000000000005</v>
      </c>
      <c r="E1034" s="49">
        <v>0.96519999999999995</v>
      </c>
      <c r="ALR1034" s="17"/>
      <c r="ALS1034" s="17"/>
      <c r="ALT1034" s="17"/>
      <c r="ALU1034" s="17"/>
      <c r="ALV1034" s="17"/>
      <c r="ALW1034" s="17"/>
      <c r="ALX1034" s="17"/>
    </row>
    <row r="1035" spans="1:1012" s="14" customFormat="1" ht="36.75" customHeight="1" x14ac:dyDescent="0.25">
      <c r="A1035" s="67" t="s">
        <v>446</v>
      </c>
      <c r="B1035" s="46" t="s">
        <v>268</v>
      </c>
      <c r="C1035" s="46" t="s">
        <v>544</v>
      </c>
      <c r="D1035" s="49">
        <v>0.96599999999999997</v>
      </c>
      <c r="E1035" s="49">
        <v>0.96519999999999995</v>
      </c>
      <c r="ALR1035" s="15"/>
      <c r="ALS1035" s="15"/>
      <c r="ALT1035" s="15"/>
      <c r="ALU1035" s="15"/>
      <c r="ALV1035" s="15"/>
      <c r="ALW1035" s="15"/>
      <c r="ALX1035" s="15"/>
    </row>
    <row r="1036" spans="1:1012" s="14" customFormat="1" ht="36.75" customHeight="1" x14ac:dyDescent="0.25">
      <c r="A1036" s="67" t="s">
        <v>446</v>
      </c>
      <c r="B1036" s="46" t="s">
        <v>569</v>
      </c>
      <c r="C1036" s="46" t="s">
        <v>544</v>
      </c>
      <c r="D1036" s="20">
        <v>0.97960000000000003</v>
      </c>
      <c r="E1036" s="49">
        <v>0.96519999999999995</v>
      </c>
      <c r="ALR1036" s="15"/>
      <c r="ALS1036" s="15"/>
      <c r="ALT1036" s="15"/>
      <c r="ALU1036" s="15"/>
      <c r="ALV1036" s="15"/>
      <c r="ALW1036" s="15"/>
      <c r="ALX1036" s="15"/>
    </row>
    <row r="1037" spans="1:1012" s="14" customFormat="1" ht="36.75" customHeight="1" x14ac:dyDescent="0.25">
      <c r="A1037" s="67" t="s">
        <v>446</v>
      </c>
      <c r="B1037" s="46" t="s">
        <v>570</v>
      </c>
      <c r="C1037" s="46" t="s">
        <v>544</v>
      </c>
      <c r="D1037" s="20">
        <v>0.97960000000000003</v>
      </c>
      <c r="E1037" s="49">
        <v>0.96519999999999995</v>
      </c>
      <c r="ALR1037" s="15"/>
      <c r="ALS1037" s="15"/>
      <c r="ALT1037" s="15"/>
      <c r="ALU1037" s="15"/>
      <c r="ALV1037" s="15"/>
      <c r="ALW1037" s="15"/>
      <c r="ALX1037" s="15"/>
    </row>
    <row r="1038" spans="1:1012" s="16" customFormat="1" ht="36.75" customHeight="1" x14ac:dyDescent="0.25">
      <c r="A1038" s="57" t="s">
        <v>446</v>
      </c>
      <c r="B1038" s="42">
        <v>5</v>
      </c>
      <c r="C1038" s="42" t="s">
        <v>544</v>
      </c>
      <c r="D1038" s="49">
        <v>0.97789999999999999</v>
      </c>
      <c r="E1038" s="49">
        <v>0.96519999999999995</v>
      </c>
      <c r="ALR1038" s="17"/>
      <c r="ALS1038" s="17"/>
      <c r="ALT1038" s="17"/>
      <c r="ALU1038" s="17"/>
      <c r="ALV1038" s="17"/>
      <c r="ALW1038" s="17"/>
      <c r="ALX1038" s="17"/>
    </row>
    <row r="1039" spans="1:1012" s="16" customFormat="1" ht="36.75" customHeight="1" x14ac:dyDescent="0.25">
      <c r="A1039" s="57" t="s">
        <v>446</v>
      </c>
      <c r="B1039" s="42">
        <v>7</v>
      </c>
      <c r="C1039" s="42" t="s">
        <v>544</v>
      </c>
      <c r="D1039" s="49">
        <v>0.96599999999999997</v>
      </c>
      <c r="E1039" s="49">
        <v>0.96519999999999995</v>
      </c>
      <c r="ALR1039" s="17"/>
      <c r="ALS1039" s="17"/>
      <c r="ALT1039" s="17"/>
      <c r="ALU1039" s="17"/>
      <c r="ALV1039" s="17"/>
      <c r="ALW1039" s="17"/>
      <c r="ALX1039" s="17"/>
    </row>
    <row r="1040" spans="1:1012" s="14" customFormat="1" ht="36.75" customHeight="1" x14ac:dyDescent="0.25">
      <c r="A1040" s="67" t="s">
        <v>446</v>
      </c>
      <c r="B1040" s="46" t="s">
        <v>280</v>
      </c>
      <c r="C1040" s="46" t="s">
        <v>544</v>
      </c>
      <c r="D1040" s="20">
        <v>0.97960000000000003</v>
      </c>
      <c r="E1040" s="49">
        <v>0.96519999999999995</v>
      </c>
      <c r="ALR1040" s="15"/>
      <c r="ALS1040" s="15"/>
      <c r="ALT1040" s="15"/>
      <c r="ALU1040" s="15"/>
      <c r="ALV1040" s="15"/>
      <c r="ALW1040" s="15"/>
      <c r="ALX1040" s="15"/>
    </row>
    <row r="1041" spans="1:1012" s="16" customFormat="1" ht="36.75" customHeight="1" x14ac:dyDescent="0.25">
      <c r="A1041" s="57" t="s">
        <v>446</v>
      </c>
      <c r="B1041" s="42">
        <v>8</v>
      </c>
      <c r="C1041" s="42" t="s">
        <v>544</v>
      </c>
      <c r="D1041" s="49">
        <v>0.97789999999999999</v>
      </c>
      <c r="E1041" s="49">
        <v>0.96519999999999995</v>
      </c>
      <c r="ALR1041" s="17"/>
      <c r="ALS1041" s="17"/>
      <c r="ALT1041" s="17"/>
      <c r="ALU1041" s="17"/>
      <c r="ALV1041" s="17"/>
      <c r="ALW1041" s="17"/>
      <c r="ALX1041" s="17"/>
    </row>
    <row r="1042" spans="1:1012" s="14" customFormat="1" ht="36.75" customHeight="1" x14ac:dyDescent="0.25">
      <c r="A1042" s="67" t="s">
        <v>446</v>
      </c>
      <c r="B1042" s="46">
        <v>9</v>
      </c>
      <c r="C1042" s="46" t="s">
        <v>544</v>
      </c>
      <c r="D1042" s="20">
        <v>0.97960000000000003</v>
      </c>
      <c r="E1042" s="49">
        <v>0.96519999999999995</v>
      </c>
      <c r="ALR1042" s="15"/>
      <c r="ALS1042" s="15"/>
      <c r="ALT1042" s="15"/>
      <c r="ALU1042" s="15"/>
      <c r="ALV1042" s="15"/>
      <c r="ALW1042" s="15"/>
      <c r="ALX1042" s="15"/>
    </row>
    <row r="1043" spans="1:1012" s="14" customFormat="1" ht="36.75" customHeight="1" x14ac:dyDescent="0.25">
      <c r="A1043" s="67" t="s">
        <v>446</v>
      </c>
      <c r="B1043" s="46" t="s">
        <v>263</v>
      </c>
      <c r="C1043" s="46" t="s">
        <v>544</v>
      </c>
      <c r="D1043" s="20">
        <v>0.97960000000000003</v>
      </c>
      <c r="E1043" s="49">
        <v>0.96519999999999995</v>
      </c>
      <c r="ALR1043" s="15"/>
      <c r="ALS1043" s="15"/>
      <c r="ALT1043" s="15"/>
      <c r="ALU1043" s="15"/>
      <c r="ALV1043" s="15"/>
      <c r="ALW1043" s="15"/>
      <c r="ALX1043" s="15"/>
    </row>
    <row r="1044" spans="1:1012" s="16" customFormat="1" ht="36.75" customHeight="1" x14ac:dyDescent="0.25">
      <c r="A1044" s="52" t="s">
        <v>447</v>
      </c>
      <c r="B1044" s="42">
        <v>17</v>
      </c>
      <c r="C1044" s="42" t="s">
        <v>544</v>
      </c>
      <c r="D1044" s="49">
        <v>0.96430000000000005</v>
      </c>
      <c r="E1044" s="49">
        <v>0.96519999999999995</v>
      </c>
      <c r="ALR1044" s="17"/>
      <c r="ALS1044" s="17"/>
      <c r="ALT1044" s="17"/>
      <c r="ALU1044" s="17"/>
      <c r="ALV1044" s="17"/>
      <c r="ALW1044" s="17"/>
      <c r="ALX1044" s="17"/>
    </row>
    <row r="1045" spans="1:1012" s="16" customFormat="1" ht="36.75" customHeight="1" x14ac:dyDescent="0.25">
      <c r="A1045" s="52" t="s">
        <v>447</v>
      </c>
      <c r="B1045" s="42" t="s">
        <v>265</v>
      </c>
      <c r="C1045" s="42" t="s">
        <v>544</v>
      </c>
      <c r="D1045" s="49">
        <v>0.96430000000000005</v>
      </c>
      <c r="E1045" s="49">
        <v>0.96519999999999995</v>
      </c>
      <c r="ALR1045" s="17"/>
      <c r="ALS1045" s="17"/>
      <c r="ALT1045" s="17"/>
      <c r="ALU1045" s="17"/>
      <c r="ALV1045" s="17"/>
      <c r="ALW1045" s="17"/>
      <c r="ALX1045" s="17"/>
    </row>
    <row r="1046" spans="1:1012" s="16" customFormat="1" ht="36.75" customHeight="1" x14ac:dyDescent="0.25">
      <c r="A1046" s="52" t="s">
        <v>447</v>
      </c>
      <c r="B1046" s="42">
        <v>19</v>
      </c>
      <c r="C1046" s="42" t="s">
        <v>544</v>
      </c>
      <c r="D1046" s="49">
        <v>0.9728</v>
      </c>
      <c r="E1046" s="49">
        <v>0.96519999999999995</v>
      </c>
      <c r="ALR1046" s="17"/>
      <c r="ALS1046" s="17"/>
      <c r="ALT1046" s="17"/>
      <c r="ALU1046" s="17"/>
      <c r="ALV1046" s="17"/>
      <c r="ALW1046" s="17"/>
      <c r="ALX1046" s="17"/>
    </row>
    <row r="1047" spans="1:1012" s="16" customFormat="1" ht="36.75" customHeight="1" x14ac:dyDescent="0.25">
      <c r="A1047" s="52" t="s">
        <v>447</v>
      </c>
      <c r="B1047" s="42">
        <v>21</v>
      </c>
      <c r="C1047" s="42" t="s">
        <v>544</v>
      </c>
      <c r="D1047" s="49">
        <v>0.96599999999999997</v>
      </c>
      <c r="E1047" s="49">
        <v>0.96519999999999995</v>
      </c>
      <c r="ALR1047" s="17"/>
      <c r="ALS1047" s="17"/>
      <c r="ALT1047" s="17"/>
      <c r="ALU1047" s="17"/>
      <c r="ALV1047" s="17"/>
      <c r="ALW1047" s="17"/>
      <c r="ALX1047" s="17"/>
    </row>
    <row r="1048" spans="1:1012" s="16" customFormat="1" ht="36.75" customHeight="1" x14ac:dyDescent="0.25">
      <c r="A1048" s="52" t="s">
        <v>447</v>
      </c>
      <c r="B1048" s="42">
        <v>23</v>
      </c>
      <c r="C1048" s="42" t="s">
        <v>544</v>
      </c>
      <c r="D1048" s="49">
        <v>0.9728</v>
      </c>
      <c r="E1048" s="49">
        <v>0.96519999999999995</v>
      </c>
      <c r="ALR1048" s="17"/>
      <c r="ALS1048" s="17"/>
      <c r="ALT1048" s="17"/>
      <c r="ALU1048" s="17"/>
      <c r="ALV1048" s="17"/>
      <c r="ALW1048" s="17"/>
      <c r="ALX1048" s="17"/>
    </row>
    <row r="1049" spans="1:1012" s="16" customFormat="1" ht="36.75" customHeight="1" x14ac:dyDescent="0.25">
      <c r="A1049" s="52" t="s">
        <v>447</v>
      </c>
      <c r="B1049" s="42">
        <v>25</v>
      </c>
      <c r="C1049" s="42" t="s">
        <v>544</v>
      </c>
      <c r="D1049" s="49">
        <v>0.96430000000000005</v>
      </c>
      <c r="E1049" s="49">
        <v>0.96519999999999995</v>
      </c>
      <c r="ALR1049" s="17"/>
      <c r="ALS1049" s="17"/>
      <c r="ALT1049" s="17"/>
      <c r="ALU1049" s="17"/>
      <c r="ALV1049" s="17"/>
      <c r="ALW1049" s="17"/>
      <c r="ALX1049" s="17"/>
    </row>
    <row r="1050" spans="1:1012" s="16" customFormat="1" ht="36.75" customHeight="1" x14ac:dyDescent="0.25">
      <c r="A1050" s="52" t="s">
        <v>447</v>
      </c>
      <c r="B1050" s="42">
        <v>27</v>
      </c>
      <c r="C1050" s="42" t="s">
        <v>544</v>
      </c>
      <c r="D1050" s="49">
        <v>0.98640000000000005</v>
      </c>
      <c r="E1050" s="49">
        <v>0.96519999999999995</v>
      </c>
      <c r="ALR1050" s="17"/>
      <c r="ALS1050" s="17"/>
      <c r="ALT1050" s="17"/>
      <c r="ALU1050" s="17"/>
      <c r="ALV1050" s="17"/>
      <c r="ALW1050" s="17"/>
      <c r="ALX1050" s="17"/>
    </row>
    <row r="1051" spans="1:1012" s="14" customFormat="1" ht="36.75" customHeight="1" x14ac:dyDescent="0.25">
      <c r="A1051" s="45" t="s">
        <v>219</v>
      </c>
      <c r="B1051" s="46">
        <v>4</v>
      </c>
      <c r="C1051" s="46" t="s">
        <v>544</v>
      </c>
      <c r="D1051" s="20">
        <v>0.96430000000000005</v>
      </c>
      <c r="E1051" s="49">
        <v>0.96519999999999995</v>
      </c>
      <c r="ALR1051" s="15"/>
      <c r="ALS1051" s="15"/>
      <c r="ALT1051" s="15"/>
      <c r="ALU1051" s="15"/>
      <c r="ALV1051" s="15"/>
      <c r="ALW1051" s="15"/>
      <c r="ALX1051" s="15"/>
    </row>
    <row r="1052" spans="1:1012" s="16" customFormat="1" ht="36.75" customHeight="1" x14ac:dyDescent="0.25">
      <c r="A1052" s="41" t="s">
        <v>219</v>
      </c>
      <c r="B1052" s="42">
        <v>6</v>
      </c>
      <c r="C1052" s="42" t="s">
        <v>544</v>
      </c>
      <c r="D1052" s="49">
        <v>0.96599999999999997</v>
      </c>
      <c r="E1052" s="49">
        <v>0.96519999999999995</v>
      </c>
      <c r="ALR1052" s="17"/>
      <c r="ALS1052" s="17"/>
      <c r="ALT1052" s="17"/>
      <c r="ALU1052" s="17"/>
      <c r="ALV1052" s="17"/>
      <c r="ALW1052" s="17"/>
      <c r="ALX1052" s="17"/>
    </row>
    <row r="1053" spans="1:1012" s="14" customFormat="1" ht="36.75" customHeight="1" x14ac:dyDescent="0.25">
      <c r="A1053" s="45" t="s">
        <v>219</v>
      </c>
      <c r="B1053" s="46">
        <v>8</v>
      </c>
      <c r="C1053" s="46" t="s">
        <v>544</v>
      </c>
      <c r="D1053" s="20">
        <v>0.97960000000000003</v>
      </c>
      <c r="E1053" s="49">
        <v>0.96519999999999995</v>
      </c>
      <c r="ALR1053" s="15"/>
      <c r="ALS1053" s="15"/>
      <c r="ALT1053" s="15"/>
      <c r="ALU1053" s="15"/>
      <c r="ALV1053" s="15"/>
      <c r="ALW1053" s="15"/>
      <c r="ALX1053" s="15"/>
    </row>
    <row r="1054" spans="1:1012" s="16" customFormat="1" ht="36.75" customHeight="1" x14ac:dyDescent="0.25">
      <c r="A1054" s="62" t="s">
        <v>545</v>
      </c>
      <c r="B1054" s="42">
        <v>9</v>
      </c>
      <c r="C1054" s="42" t="s">
        <v>544</v>
      </c>
      <c r="D1054" s="49">
        <v>0.95750000000000002</v>
      </c>
      <c r="E1054" s="49">
        <v>0.96519999999999995</v>
      </c>
      <c r="ALR1054" s="17"/>
      <c r="ALS1054" s="17"/>
      <c r="ALT1054" s="17"/>
      <c r="ALU1054" s="17"/>
      <c r="ALV1054" s="17"/>
      <c r="ALW1054" s="17"/>
      <c r="ALX1054" s="17"/>
    </row>
    <row r="1055" spans="1:1012" s="16" customFormat="1" ht="36.75" customHeight="1" x14ac:dyDescent="0.25">
      <c r="A1055" s="62" t="s">
        <v>545</v>
      </c>
      <c r="B1055" s="42">
        <v>11</v>
      </c>
      <c r="C1055" s="42" t="s">
        <v>544</v>
      </c>
      <c r="D1055" s="49">
        <v>0.95750000000000002</v>
      </c>
      <c r="E1055" s="49">
        <v>0.96519999999999995</v>
      </c>
      <c r="ALR1055" s="17"/>
      <c r="ALS1055" s="17"/>
      <c r="ALT1055" s="17"/>
      <c r="ALU1055" s="17"/>
      <c r="ALV1055" s="17"/>
      <c r="ALW1055" s="17"/>
      <c r="ALX1055" s="17"/>
    </row>
    <row r="1056" spans="1:1012" s="16" customFormat="1" ht="36.75" customHeight="1" x14ac:dyDescent="0.25">
      <c r="A1056" s="62" t="s">
        <v>411</v>
      </c>
      <c r="B1056" s="42" t="s">
        <v>471</v>
      </c>
      <c r="C1056" s="42" t="s">
        <v>544</v>
      </c>
      <c r="D1056" s="49">
        <v>0.96430000000000005</v>
      </c>
      <c r="E1056" s="49">
        <v>0.96519999999999995</v>
      </c>
      <c r="ALR1056" s="17"/>
      <c r="ALS1056" s="17"/>
      <c r="ALT1056" s="17"/>
      <c r="ALU1056" s="17"/>
      <c r="ALV1056" s="17"/>
      <c r="ALW1056" s="17"/>
      <c r="ALX1056" s="17"/>
    </row>
    <row r="1057" spans="1:1012" s="16" customFormat="1" ht="36.75" customHeight="1" x14ac:dyDescent="0.25">
      <c r="A1057" s="62" t="s">
        <v>411</v>
      </c>
      <c r="B1057" s="42" t="s">
        <v>535</v>
      </c>
      <c r="C1057" s="42" t="s">
        <v>544</v>
      </c>
      <c r="D1057" s="49">
        <v>0.95750000000000002</v>
      </c>
      <c r="E1057" s="49">
        <v>0.96519999999999995</v>
      </c>
      <c r="ALR1057" s="17"/>
      <c r="ALS1057" s="17"/>
      <c r="ALT1057" s="17"/>
      <c r="ALU1057" s="17"/>
      <c r="ALV1057" s="17"/>
      <c r="ALW1057" s="17"/>
      <c r="ALX1057" s="17"/>
    </row>
    <row r="1058" spans="1:1012" s="16" customFormat="1" ht="36.75" customHeight="1" x14ac:dyDescent="0.25">
      <c r="A1058" s="62" t="s">
        <v>542</v>
      </c>
      <c r="B1058" s="42">
        <v>11</v>
      </c>
      <c r="C1058" s="42" t="s">
        <v>544</v>
      </c>
      <c r="D1058" s="49">
        <v>0.97789999999999999</v>
      </c>
      <c r="E1058" s="49">
        <v>0.96519999999999995</v>
      </c>
      <c r="ALR1058" s="17"/>
      <c r="ALS1058" s="17"/>
      <c r="ALT1058" s="17"/>
      <c r="ALU1058" s="17"/>
      <c r="ALV1058" s="17"/>
      <c r="ALW1058" s="17"/>
      <c r="ALX1058" s="17"/>
    </row>
    <row r="1059" spans="1:1012" s="16" customFormat="1" ht="36.75" customHeight="1" x14ac:dyDescent="0.25">
      <c r="A1059" s="62" t="s">
        <v>542</v>
      </c>
      <c r="B1059" s="42">
        <v>7</v>
      </c>
      <c r="C1059" s="42" t="s">
        <v>544</v>
      </c>
      <c r="D1059" s="49">
        <v>0.97789999999999999</v>
      </c>
      <c r="E1059" s="49">
        <v>0.96519999999999995</v>
      </c>
      <c r="ALR1059" s="17"/>
      <c r="ALS1059" s="17"/>
      <c r="ALT1059" s="17"/>
      <c r="ALU1059" s="17"/>
      <c r="ALV1059" s="17"/>
      <c r="ALW1059" s="17"/>
      <c r="ALX1059" s="17"/>
    </row>
    <row r="1060" spans="1:1012" s="16" customFormat="1" ht="36.75" customHeight="1" x14ac:dyDescent="0.25">
      <c r="A1060" s="52" t="s">
        <v>282</v>
      </c>
      <c r="B1060" s="42">
        <v>9</v>
      </c>
      <c r="C1060" s="42" t="s">
        <v>544</v>
      </c>
      <c r="D1060" s="49">
        <v>0.96430000000000005</v>
      </c>
      <c r="E1060" s="49">
        <v>0.96519999999999995</v>
      </c>
      <c r="ALR1060" s="17"/>
      <c r="ALS1060" s="17"/>
      <c r="ALT1060" s="17"/>
      <c r="ALU1060" s="17"/>
      <c r="ALV1060" s="17"/>
      <c r="ALW1060" s="17"/>
      <c r="ALX1060" s="17"/>
    </row>
    <row r="1061" spans="1:1012" s="16" customFormat="1" ht="36.75" customHeight="1" x14ac:dyDescent="0.25">
      <c r="A1061" s="52" t="s">
        <v>282</v>
      </c>
      <c r="B1061" s="42">
        <v>7</v>
      </c>
      <c r="C1061" s="42" t="s">
        <v>544</v>
      </c>
      <c r="D1061" s="49">
        <v>0.96430000000000005</v>
      </c>
      <c r="E1061" s="49">
        <v>0.96519999999999995</v>
      </c>
      <c r="ALR1061" s="17"/>
      <c r="ALS1061" s="17"/>
      <c r="ALT1061" s="17"/>
      <c r="ALU1061" s="17"/>
      <c r="ALV1061" s="17"/>
      <c r="ALW1061" s="17"/>
      <c r="ALX1061" s="17"/>
    </row>
    <row r="1062" spans="1:1012" s="16" customFormat="1" ht="36.75" customHeight="1" x14ac:dyDescent="0.25">
      <c r="A1062" s="57" t="s">
        <v>373</v>
      </c>
      <c r="B1062" s="42">
        <v>40</v>
      </c>
      <c r="C1062" s="42" t="s">
        <v>544</v>
      </c>
      <c r="D1062" s="49">
        <v>0.95579999999999998</v>
      </c>
      <c r="E1062" s="49">
        <v>0.96519999999999995</v>
      </c>
      <c r="ALR1062" s="17"/>
      <c r="ALS1062" s="17"/>
      <c r="ALT1062" s="17"/>
      <c r="ALU1062" s="17"/>
      <c r="ALV1062" s="17"/>
      <c r="ALW1062" s="17"/>
      <c r="ALX1062" s="17"/>
    </row>
    <row r="1063" spans="1:1012" s="71" customFormat="1" ht="36.75" customHeight="1" x14ac:dyDescent="0.25">
      <c r="A1063" s="68" t="s">
        <v>371</v>
      </c>
      <c r="B1063" s="69">
        <v>3</v>
      </c>
      <c r="C1063" s="69" t="s">
        <v>390</v>
      </c>
      <c r="D1063" s="70">
        <v>0.97109999999999996</v>
      </c>
      <c r="E1063" s="20">
        <v>0.96989999999999998</v>
      </c>
      <c r="ALR1063" s="72"/>
      <c r="ALS1063" s="72"/>
      <c r="ALT1063" s="72"/>
      <c r="ALU1063" s="72"/>
      <c r="ALV1063" s="72"/>
      <c r="ALW1063" s="72"/>
      <c r="ALX1063" s="72"/>
    </row>
    <row r="1064" spans="1:1012" s="16" customFormat="1" ht="36.75" customHeight="1" x14ac:dyDescent="0.25">
      <c r="A1064" s="52" t="s">
        <v>546</v>
      </c>
      <c r="B1064" s="42">
        <v>6</v>
      </c>
      <c r="C1064" s="42" t="s">
        <v>544</v>
      </c>
      <c r="D1064" s="49">
        <v>0.97109999999999996</v>
      </c>
      <c r="E1064" s="49">
        <v>0.96519999999999995</v>
      </c>
      <c r="ALR1064" s="17"/>
      <c r="ALS1064" s="17"/>
      <c r="ALT1064" s="17"/>
      <c r="ALU1064" s="17"/>
      <c r="ALV1064" s="17"/>
      <c r="ALW1064" s="17"/>
      <c r="ALX1064" s="17"/>
    </row>
    <row r="1065" spans="1:1012" s="16" customFormat="1" ht="36.75" customHeight="1" x14ac:dyDescent="0.25">
      <c r="A1065" s="52" t="s">
        <v>546</v>
      </c>
      <c r="B1065" s="42">
        <v>8</v>
      </c>
      <c r="C1065" s="42" t="s">
        <v>544</v>
      </c>
      <c r="D1065" s="49">
        <v>0.96260000000000001</v>
      </c>
      <c r="E1065" s="49">
        <v>0.96519999999999995</v>
      </c>
      <c r="ALR1065" s="17"/>
      <c r="ALS1065" s="17"/>
      <c r="ALT1065" s="17"/>
      <c r="ALU1065" s="17"/>
      <c r="ALV1065" s="17"/>
      <c r="ALW1065" s="17"/>
      <c r="ALX1065" s="17"/>
    </row>
    <row r="1066" spans="1:1012" s="16" customFormat="1" ht="36.75" customHeight="1" x14ac:dyDescent="0.25">
      <c r="A1066" s="52" t="s">
        <v>546</v>
      </c>
      <c r="B1066" s="42">
        <v>10</v>
      </c>
      <c r="C1066" s="42" t="s">
        <v>544</v>
      </c>
      <c r="D1066" s="49">
        <v>0.95750000000000002</v>
      </c>
      <c r="E1066" s="49">
        <v>0.96519999999999995</v>
      </c>
      <c r="ALR1066" s="17"/>
      <c r="ALS1066" s="17"/>
      <c r="ALT1066" s="17"/>
      <c r="ALU1066" s="17"/>
      <c r="ALV1066" s="17"/>
      <c r="ALW1066" s="17"/>
      <c r="ALX1066" s="17"/>
    </row>
    <row r="1067" spans="1:1012" s="16" customFormat="1" ht="36.75" customHeight="1" x14ac:dyDescent="0.25">
      <c r="A1067" s="52" t="s">
        <v>546</v>
      </c>
      <c r="B1067" s="42">
        <v>12</v>
      </c>
      <c r="C1067" s="42" t="s">
        <v>544</v>
      </c>
      <c r="D1067" s="49">
        <v>0.95750000000000002</v>
      </c>
      <c r="E1067" s="49">
        <v>0.96519999999999995</v>
      </c>
      <c r="ALR1067" s="17"/>
      <c r="ALS1067" s="17"/>
      <c r="ALT1067" s="17"/>
      <c r="ALU1067" s="17"/>
      <c r="ALV1067" s="17"/>
      <c r="ALW1067" s="17"/>
      <c r="ALX1067" s="17"/>
    </row>
    <row r="1068" spans="1:1012" s="16" customFormat="1" ht="36.75" customHeight="1" x14ac:dyDescent="0.25">
      <c r="A1068" s="52" t="s">
        <v>546</v>
      </c>
      <c r="B1068" s="42">
        <v>14</v>
      </c>
      <c r="C1068" s="42" t="s">
        <v>544</v>
      </c>
      <c r="D1068" s="49">
        <v>0.97109999999999996</v>
      </c>
      <c r="E1068" s="49">
        <v>0.96519999999999995</v>
      </c>
      <c r="ALR1068" s="17"/>
      <c r="ALS1068" s="17"/>
      <c r="ALT1068" s="17"/>
      <c r="ALU1068" s="17"/>
      <c r="ALV1068" s="17"/>
      <c r="ALW1068" s="17"/>
      <c r="ALX1068" s="17"/>
    </row>
    <row r="1069" spans="1:1012" s="16" customFormat="1" ht="36.75" customHeight="1" x14ac:dyDescent="0.25">
      <c r="A1069" s="41" t="s">
        <v>207</v>
      </c>
      <c r="B1069" s="42" t="s">
        <v>270</v>
      </c>
      <c r="C1069" s="42" t="s">
        <v>544</v>
      </c>
      <c r="D1069" s="49">
        <v>0.96430000000000005</v>
      </c>
      <c r="E1069" s="49">
        <v>0.96519999999999995</v>
      </c>
      <c r="ALR1069" s="17"/>
      <c r="ALS1069" s="17"/>
      <c r="ALT1069" s="17"/>
      <c r="ALU1069" s="17"/>
      <c r="ALV1069" s="17"/>
      <c r="ALW1069" s="17"/>
      <c r="ALX1069" s="17"/>
    </row>
    <row r="1070" spans="1:1012" s="16" customFormat="1" ht="36.75" customHeight="1" x14ac:dyDescent="0.25">
      <c r="A1070" s="52" t="s">
        <v>555</v>
      </c>
      <c r="B1070" s="42">
        <v>16</v>
      </c>
      <c r="C1070" s="42" t="s">
        <v>544</v>
      </c>
      <c r="D1070" s="49">
        <v>0.95750000000000002</v>
      </c>
      <c r="E1070" s="49">
        <v>0.96519999999999995</v>
      </c>
      <c r="ALR1070" s="17"/>
      <c r="ALS1070" s="17"/>
      <c r="ALT1070" s="17"/>
      <c r="ALU1070" s="17"/>
      <c r="ALV1070" s="17"/>
      <c r="ALW1070" s="17"/>
      <c r="ALX1070" s="17"/>
    </row>
    <row r="1071" spans="1:1012" s="16" customFormat="1" ht="36.75" customHeight="1" x14ac:dyDescent="0.25">
      <c r="A1071" s="52" t="s">
        <v>555</v>
      </c>
      <c r="B1071" s="42">
        <v>20</v>
      </c>
      <c r="C1071" s="42" t="s">
        <v>544</v>
      </c>
      <c r="D1071" s="49">
        <v>0.99150000000000005</v>
      </c>
      <c r="E1071" s="49">
        <v>0.96519999999999995</v>
      </c>
      <c r="ALR1071" s="17"/>
      <c r="ALS1071" s="17"/>
      <c r="ALT1071" s="17"/>
      <c r="ALU1071" s="17"/>
      <c r="ALV1071" s="17"/>
      <c r="ALW1071" s="17"/>
      <c r="ALX1071" s="17"/>
    </row>
    <row r="1072" spans="1:1012" s="16" customFormat="1" ht="36.75" customHeight="1" x14ac:dyDescent="0.25">
      <c r="A1072" s="52" t="s">
        <v>555</v>
      </c>
      <c r="B1072" s="42">
        <v>22</v>
      </c>
      <c r="C1072" s="42" t="s">
        <v>544</v>
      </c>
      <c r="D1072" s="49">
        <v>0.99150000000000005</v>
      </c>
      <c r="E1072" s="49">
        <v>0.96519999999999995</v>
      </c>
      <c r="ALR1072" s="17"/>
      <c r="ALS1072" s="17"/>
      <c r="ALT1072" s="17"/>
      <c r="ALU1072" s="17"/>
      <c r="ALV1072" s="17"/>
      <c r="ALW1072" s="17"/>
      <c r="ALX1072" s="17"/>
    </row>
    <row r="1073" spans="1:1012" s="16" customFormat="1" ht="36.75" customHeight="1" x14ac:dyDescent="0.25">
      <c r="A1073" s="52" t="s">
        <v>555</v>
      </c>
      <c r="B1073" s="42">
        <v>24</v>
      </c>
      <c r="C1073" s="42" t="s">
        <v>544</v>
      </c>
      <c r="D1073" s="49">
        <v>0.96430000000000005</v>
      </c>
      <c r="E1073" s="49">
        <v>0.96519999999999995</v>
      </c>
      <c r="ALR1073" s="17"/>
      <c r="ALS1073" s="17"/>
      <c r="ALT1073" s="17"/>
      <c r="ALU1073" s="17"/>
      <c r="ALV1073" s="17"/>
      <c r="ALW1073" s="17"/>
      <c r="ALX1073" s="17"/>
    </row>
    <row r="1074" spans="1:1012" s="14" customFormat="1" ht="36.75" customHeight="1" x14ac:dyDescent="0.25">
      <c r="A1074" s="48" t="s">
        <v>200</v>
      </c>
      <c r="B1074" s="46">
        <v>6</v>
      </c>
      <c r="C1074" s="46" t="s">
        <v>544</v>
      </c>
      <c r="D1074" s="20">
        <v>0.97109999999999996</v>
      </c>
      <c r="E1074" s="49">
        <v>0.96519999999999995</v>
      </c>
      <c r="ALR1074" s="15"/>
      <c r="ALS1074" s="15"/>
      <c r="ALT1074" s="15"/>
      <c r="ALU1074" s="15"/>
      <c r="ALV1074" s="15"/>
      <c r="ALW1074" s="15"/>
      <c r="ALX1074" s="15"/>
    </row>
    <row r="1075" spans="1:1012" s="14" customFormat="1" ht="36.75" customHeight="1" x14ac:dyDescent="0.25">
      <c r="A1075" s="48" t="s">
        <v>200</v>
      </c>
      <c r="B1075" s="46" t="s">
        <v>269</v>
      </c>
      <c r="C1075" s="46" t="s">
        <v>544</v>
      </c>
      <c r="D1075" s="20">
        <v>0.97109999999999996</v>
      </c>
      <c r="E1075" s="49">
        <v>0.96519999999999995</v>
      </c>
      <c r="ALR1075" s="15"/>
      <c r="ALS1075" s="15"/>
      <c r="ALT1075" s="15"/>
      <c r="ALU1075" s="15"/>
      <c r="ALV1075" s="15"/>
      <c r="ALW1075" s="15"/>
      <c r="ALX1075" s="15"/>
    </row>
    <row r="1076" spans="1:1012" s="14" customFormat="1" ht="36.75" customHeight="1" x14ac:dyDescent="0.25">
      <c r="A1076" s="48" t="s">
        <v>200</v>
      </c>
      <c r="B1076" s="46" t="s">
        <v>571</v>
      </c>
      <c r="C1076" s="46" t="s">
        <v>544</v>
      </c>
      <c r="D1076" s="20">
        <v>0.97109999999999996</v>
      </c>
      <c r="E1076" s="49">
        <v>0.96519999999999995</v>
      </c>
      <c r="ALR1076" s="15"/>
      <c r="ALS1076" s="15"/>
      <c r="ALT1076" s="15"/>
      <c r="ALU1076" s="15"/>
      <c r="ALV1076" s="15"/>
      <c r="ALW1076" s="15"/>
      <c r="ALX1076" s="15"/>
    </row>
    <row r="1077" spans="1:1012" s="14" customFormat="1" ht="36.75" customHeight="1" x14ac:dyDescent="0.25">
      <c r="A1077" s="48" t="s">
        <v>200</v>
      </c>
      <c r="B1077" s="46">
        <v>24</v>
      </c>
      <c r="C1077" s="46" t="s">
        <v>544</v>
      </c>
      <c r="D1077" s="20">
        <v>0.97109999999999996</v>
      </c>
      <c r="E1077" s="49">
        <v>0.96519999999999995</v>
      </c>
      <c r="ALR1077" s="15"/>
      <c r="ALS1077" s="15"/>
      <c r="ALT1077" s="15"/>
      <c r="ALU1077" s="15"/>
      <c r="ALV1077" s="15"/>
      <c r="ALW1077" s="15"/>
      <c r="ALX1077" s="15"/>
    </row>
    <row r="1078" spans="1:1012" s="16" customFormat="1" ht="36.75" customHeight="1" x14ac:dyDescent="0.25">
      <c r="A1078" s="52" t="s">
        <v>217</v>
      </c>
      <c r="B1078" s="42">
        <v>22</v>
      </c>
      <c r="C1078" s="42" t="s">
        <v>544</v>
      </c>
      <c r="D1078" s="49">
        <v>0.96430000000000005</v>
      </c>
      <c r="E1078" s="49">
        <v>0.96519999999999995</v>
      </c>
      <c r="ALR1078" s="17"/>
      <c r="ALS1078" s="17"/>
      <c r="ALT1078" s="17"/>
      <c r="ALU1078" s="17"/>
      <c r="ALV1078" s="17"/>
      <c r="ALW1078" s="17"/>
      <c r="ALX1078" s="17"/>
    </row>
    <row r="1079" spans="1:1012" s="16" customFormat="1" ht="36.75" customHeight="1" x14ac:dyDescent="0.25">
      <c r="A1079" s="52" t="s">
        <v>217</v>
      </c>
      <c r="B1079" s="42">
        <v>24</v>
      </c>
      <c r="C1079" s="42" t="s">
        <v>544</v>
      </c>
      <c r="D1079" s="49">
        <v>0.96430000000000005</v>
      </c>
      <c r="E1079" s="49">
        <v>0.96519999999999995</v>
      </c>
      <c r="ALR1079" s="17"/>
      <c r="ALS1079" s="17"/>
      <c r="ALT1079" s="17"/>
      <c r="ALU1079" s="17"/>
      <c r="ALV1079" s="17"/>
      <c r="ALW1079" s="17"/>
      <c r="ALX1079" s="17"/>
    </row>
    <row r="1080" spans="1:1012" s="16" customFormat="1" ht="36.75" customHeight="1" x14ac:dyDescent="0.25">
      <c r="A1080" s="52" t="s">
        <v>217</v>
      </c>
      <c r="B1080" s="42">
        <v>28</v>
      </c>
      <c r="C1080" s="42" t="s">
        <v>544</v>
      </c>
      <c r="D1080" s="49">
        <v>0.96430000000000005</v>
      </c>
      <c r="E1080" s="49">
        <v>0.96519999999999995</v>
      </c>
      <c r="ALR1080" s="17"/>
      <c r="ALS1080" s="17"/>
      <c r="ALT1080" s="17"/>
      <c r="ALU1080" s="17"/>
      <c r="ALV1080" s="17"/>
      <c r="ALW1080" s="17"/>
      <c r="ALX1080" s="17"/>
    </row>
    <row r="1081" spans="1:1012" s="16" customFormat="1" ht="36.75" customHeight="1" x14ac:dyDescent="0.25">
      <c r="A1081" s="52" t="s">
        <v>217</v>
      </c>
      <c r="B1081" s="42">
        <v>30</v>
      </c>
      <c r="C1081" s="42" t="s">
        <v>544</v>
      </c>
      <c r="D1081" s="49">
        <v>0.95750000000000002</v>
      </c>
      <c r="E1081" s="49">
        <v>0.96519999999999995</v>
      </c>
      <c r="ALR1081" s="17"/>
      <c r="ALS1081" s="17"/>
      <c r="ALT1081" s="17"/>
      <c r="ALU1081" s="17"/>
      <c r="ALV1081" s="17"/>
      <c r="ALW1081" s="17"/>
      <c r="ALX1081" s="17"/>
    </row>
    <row r="1082" spans="1:1012" s="16" customFormat="1" ht="36.75" customHeight="1" x14ac:dyDescent="0.25">
      <c r="A1082" s="52" t="s">
        <v>217</v>
      </c>
      <c r="B1082" s="42">
        <v>32</v>
      </c>
      <c r="C1082" s="42" t="s">
        <v>544</v>
      </c>
      <c r="D1082" s="49">
        <v>0.95750000000000002</v>
      </c>
      <c r="E1082" s="49">
        <v>0.96519999999999995</v>
      </c>
      <c r="ALR1082" s="17"/>
      <c r="ALS1082" s="17"/>
      <c r="ALT1082" s="17"/>
      <c r="ALU1082" s="17"/>
      <c r="ALV1082" s="17"/>
      <c r="ALW1082" s="17"/>
      <c r="ALX1082" s="17"/>
    </row>
    <row r="1083" spans="1:1012" s="16" customFormat="1" ht="36.75" customHeight="1" x14ac:dyDescent="0.25">
      <c r="A1083" s="52" t="s">
        <v>217</v>
      </c>
      <c r="B1083" s="42">
        <v>34</v>
      </c>
      <c r="C1083" s="42" t="s">
        <v>544</v>
      </c>
      <c r="D1083" s="49">
        <v>0.96430000000000005</v>
      </c>
      <c r="E1083" s="49">
        <v>0.96519999999999995</v>
      </c>
      <c r="ALR1083" s="17"/>
      <c r="ALS1083" s="17"/>
      <c r="ALT1083" s="17"/>
      <c r="ALU1083" s="17"/>
      <c r="ALV1083" s="17"/>
      <c r="ALW1083" s="17"/>
      <c r="ALX1083" s="17"/>
    </row>
    <row r="1084" spans="1:1012" s="16" customFormat="1" ht="36.75" customHeight="1" x14ac:dyDescent="0.25">
      <c r="A1084" s="52" t="s">
        <v>217</v>
      </c>
      <c r="B1084" s="42">
        <v>36</v>
      </c>
      <c r="C1084" s="42" t="s">
        <v>544</v>
      </c>
      <c r="D1084" s="49">
        <v>0.96430000000000005</v>
      </c>
      <c r="E1084" s="49">
        <v>0.96519999999999995</v>
      </c>
      <c r="ALR1084" s="17"/>
      <c r="ALS1084" s="17"/>
      <c r="ALT1084" s="17"/>
      <c r="ALU1084" s="17"/>
      <c r="ALV1084" s="17"/>
      <c r="ALW1084" s="17"/>
      <c r="ALX1084" s="17"/>
    </row>
    <row r="1085" spans="1:1012" s="16" customFormat="1" ht="36.75" customHeight="1" x14ac:dyDescent="0.25">
      <c r="A1085" s="52" t="s">
        <v>217</v>
      </c>
      <c r="B1085" s="42">
        <v>38</v>
      </c>
      <c r="C1085" s="42" t="s">
        <v>544</v>
      </c>
      <c r="D1085" s="49">
        <v>0.99150000000000005</v>
      </c>
      <c r="E1085" s="49">
        <v>0.96519999999999995</v>
      </c>
      <c r="ALR1085" s="17"/>
      <c r="ALS1085" s="17"/>
      <c r="ALT1085" s="17"/>
      <c r="ALU1085" s="17"/>
      <c r="ALV1085" s="17"/>
      <c r="ALW1085" s="17"/>
      <c r="ALX1085" s="17"/>
    </row>
    <row r="1086" spans="1:1012" s="16" customFormat="1" ht="36.75" customHeight="1" x14ac:dyDescent="0.25">
      <c r="A1086" s="62" t="s">
        <v>438</v>
      </c>
      <c r="B1086" s="42">
        <v>12</v>
      </c>
      <c r="C1086" s="42" t="s">
        <v>544</v>
      </c>
      <c r="D1086" s="49">
        <v>0.96430000000000005</v>
      </c>
      <c r="E1086" s="49">
        <v>0.96519999999999995</v>
      </c>
      <c r="ALR1086" s="17"/>
      <c r="ALS1086" s="17"/>
      <c r="ALT1086" s="17"/>
      <c r="ALU1086" s="17"/>
      <c r="ALV1086" s="17"/>
      <c r="ALW1086" s="17"/>
      <c r="ALX1086" s="17"/>
    </row>
    <row r="1087" spans="1:1012" s="16" customFormat="1" ht="36.75" customHeight="1" x14ac:dyDescent="0.25">
      <c r="A1087" s="62" t="s">
        <v>438</v>
      </c>
      <c r="B1087" s="42" t="s">
        <v>350</v>
      </c>
      <c r="C1087" s="42" t="s">
        <v>544</v>
      </c>
      <c r="D1087" s="49">
        <v>0.96430000000000005</v>
      </c>
      <c r="E1087" s="49">
        <v>0.96519999999999995</v>
      </c>
      <c r="ALR1087" s="17"/>
      <c r="ALS1087" s="17"/>
      <c r="ALT1087" s="17"/>
      <c r="ALU1087" s="17"/>
      <c r="ALV1087" s="17"/>
      <c r="ALW1087" s="17"/>
      <c r="ALX1087" s="17"/>
    </row>
    <row r="1088" spans="1:1012" s="16" customFormat="1" ht="36.75" customHeight="1" x14ac:dyDescent="0.25">
      <c r="A1088" s="62" t="s">
        <v>438</v>
      </c>
      <c r="B1088" s="42">
        <v>14</v>
      </c>
      <c r="C1088" s="42" t="s">
        <v>544</v>
      </c>
      <c r="D1088" s="49">
        <v>0.96430000000000005</v>
      </c>
      <c r="E1088" s="49">
        <v>0.96519999999999995</v>
      </c>
      <c r="ALR1088" s="17"/>
      <c r="ALS1088" s="17"/>
      <c r="ALT1088" s="17"/>
      <c r="ALU1088" s="17"/>
      <c r="ALV1088" s="17"/>
      <c r="ALW1088" s="17"/>
      <c r="ALX1088" s="17"/>
    </row>
    <row r="1089" spans="1:1012" s="14" customFormat="1" ht="36.75" customHeight="1" x14ac:dyDescent="0.25">
      <c r="A1089" s="45" t="s">
        <v>237</v>
      </c>
      <c r="B1089" s="46">
        <v>13</v>
      </c>
      <c r="C1089" s="46" t="s">
        <v>544</v>
      </c>
      <c r="D1089" s="20">
        <v>0.95579999999999998</v>
      </c>
      <c r="E1089" s="49">
        <v>0.96519999999999995</v>
      </c>
      <c r="ALR1089" s="15"/>
      <c r="ALS1089" s="15"/>
      <c r="ALT1089" s="15"/>
      <c r="ALU1089" s="15"/>
      <c r="ALV1089" s="15"/>
      <c r="ALW1089" s="15"/>
      <c r="ALX1089" s="15"/>
    </row>
    <row r="1090" spans="1:1012" s="16" customFormat="1" ht="36.75" customHeight="1" x14ac:dyDescent="0.25">
      <c r="A1090" s="41" t="s">
        <v>237</v>
      </c>
      <c r="B1090" s="42">
        <v>17</v>
      </c>
      <c r="C1090" s="42" t="s">
        <v>544</v>
      </c>
      <c r="D1090" s="49">
        <v>0.95750000000000002</v>
      </c>
      <c r="E1090" s="49">
        <v>0.96519999999999995</v>
      </c>
      <c r="ALR1090" s="17"/>
      <c r="ALS1090" s="17"/>
      <c r="ALT1090" s="17"/>
      <c r="ALU1090" s="17"/>
      <c r="ALV1090" s="17"/>
      <c r="ALW1090" s="17"/>
      <c r="ALX1090" s="17"/>
    </row>
    <row r="1091" spans="1:1012" s="14" customFormat="1" ht="36.75" customHeight="1" x14ac:dyDescent="0.25">
      <c r="A1091" s="67" t="s">
        <v>249</v>
      </c>
      <c r="B1091" s="46" t="s">
        <v>213</v>
      </c>
      <c r="C1091" s="46" t="s">
        <v>544</v>
      </c>
      <c r="D1091" s="49">
        <v>0.94899999999999995</v>
      </c>
      <c r="E1091" s="49">
        <v>0.96519999999999995</v>
      </c>
      <c r="ALR1091" s="15"/>
      <c r="ALS1091" s="15"/>
      <c r="ALT1091" s="15"/>
      <c r="ALU1091" s="15"/>
      <c r="ALV1091" s="15"/>
      <c r="ALW1091" s="15"/>
      <c r="ALX1091" s="15"/>
    </row>
    <row r="1092" spans="1:1012" s="16" customFormat="1" ht="36.75" customHeight="1" x14ac:dyDescent="0.25">
      <c r="A1092" s="57" t="s">
        <v>249</v>
      </c>
      <c r="B1092" s="42" t="s">
        <v>572</v>
      </c>
      <c r="C1092" s="42" t="s">
        <v>544</v>
      </c>
      <c r="D1092" s="49">
        <v>0.94899999999999995</v>
      </c>
      <c r="E1092" s="49">
        <v>0.96519999999999995</v>
      </c>
      <c r="ALR1092" s="17"/>
      <c r="ALS1092" s="17"/>
      <c r="ALT1092" s="17"/>
      <c r="ALU1092" s="17"/>
      <c r="ALV1092" s="17"/>
      <c r="ALW1092" s="17"/>
      <c r="ALX1092" s="17"/>
    </row>
    <row r="1093" spans="1:1012" s="76" customFormat="1" ht="36.75" customHeight="1" x14ac:dyDescent="0.25">
      <c r="A1093" s="73" t="s">
        <v>219</v>
      </c>
      <c r="B1093" s="74" t="s">
        <v>344</v>
      </c>
      <c r="C1093" s="74" t="s">
        <v>369</v>
      </c>
      <c r="D1093" s="75">
        <v>0.96940000000000004</v>
      </c>
      <c r="E1093" s="49">
        <v>0.99139999999999995</v>
      </c>
      <c r="ALR1093" s="77"/>
      <c r="ALS1093" s="77"/>
      <c r="ALT1093" s="77"/>
      <c r="ALU1093" s="77"/>
      <c r="ALV1093" s="77"/>
      <c r="ALW1093" s="77"/>
      <c r="ALX1093" s="77"/>
    </row>
    <row r="1094" spans="1:1012" s="14" customFormat="1" ht="36.75" customHeight="1" x14ac:dyDescent="0.25">
      <c r="A1094" s="67" t="s">
        <v>249</v>
      </c>
      <c r="B1094" s="46">
        <v>13</v>
      </c>
      <c r="C1094" s="46" t="s">
        <v>544</v>
      </c>
      <c r="D1094" s="49">
        <v>0.94899999999999995</v>
      </c>
      <c r="E1094" s="49">
        <v>0.96519999999999995</v>
      </c>
      <c r="ALR1094" s="15"/>
      <c r="ALS1094" s="15"/>
      <c r="ALT1094" s="15"/>
      <c r="ALU1094" s="15"/>
      <c r="ALV1094" s="15"/>
      <c r="ALW1094" s="15"/>
      <c r="ALX1094" s="15"/>
    </row>
    <row r="1095" spans="1:1012" s="16" customFormat="1" ht="36.75" customHeight="1" x14ac:dyDescent="0.25">
      <c r="A1095" s="52" t="s">
        <v>222</v>
      </c>
      <c r="B1095" s="42">
        <v>7</v>
      </c>
      <c r="C1095" s="42" t="s">
        <v>544</v>
      </c>
      <c r="D1095" s="49">
        <v>0.75349999999999995</v>
      </c>
      <c r="E1095" s="49">
        <v>0.96519999999999995</v>
      </c>
      <c r="ALR1095" s="17"/>
      <c r="ALS1095" s="17"/>
      <c r="ALT1095" s="17"/>
      <c r="ALU1095" s="17"/>
      <c r="ALV1095" s="17"/>
      <c r="ALW1095" s="17"/>
      <c r="ALX1095" s="17"/>
    </row>
    <row r="1096" spans="1:1012" s="16" customFormat="1" ht="36.75" customHeight="1" x14ac:dyDescent="0.25">
      <c r="A1096" s="52" t="s">
        <v>222</v>
      </c>
      <c r="B1096" s="42">
        <v>3</v>
      </c>
      <c r="C1096" s="42" t="s">
        <v>544</v>
      </c>
      <c r="D1096" s="49">
        <v>0.96430000000000005</v>
      </c>
      <c r="E1096" s="49">
        <v>0.96519999999999995</v>
      </c>
      <c r="ALR1096" s="17"/>
      <c r="ALS1096" s="17"/>
      <c r="ALT1096" s="17"/>
      <c r="ALU1096" s="17"/>
      <c r="ALV1096" s="17"/>
      <c r="ALW1096" s="17"/>
      <c r="ALX1096" s="17"/>
    </row>
    <row r="1097" spans="1:1012" s="16" customFormat="1" ht="36.75" customHeight="1" x14ac:dyDescent="0.25">
      <c r="A1097" s="57" t="s">
        <v>249</v>
      </c>
      <c r="B1097" s="42">
        <v>21</v>
      </c>
      <c r="C1097" s="42" t="s">
        <v>544</v>
      </c>
      <c r="D1097" s="49">
        <v>0.95750000000000002</v>
      </c>
      <c r="E1097" s="49">
        <v>0.96519999999999995</v>
      </c>
      <c r="ALR1097" s="17"/>
      <c r="ALS1097" s="17"/>
      <c r="ALT1097" s="17"/>
      <c r="ALU1097" s="17"/>
      <c r="ALV1097" s="17"/>
      <c r="ALW1097" s="17"/>
      <c r="ALX1097" s="17"/>
    </row>
    <row r="1098" spans="1:1012" s="16" customFormat="1" ht="36.75" customHeight="1" x14ac:dyDescent="0.25">
      <c r="A1098" s="57" t="s">
        <v>249</v>
      </c>
      <c r="B1098" s="42">
        <v>23</v>
      </c>
      <c r="C1098" s="42" t="s">
        <v>544</v>
      </c>
      <c r="D1098" s="49">
        <v>0.96430000000000005</v>
      </c>
      <c r="E1098" s="49">
        <v>0.96519999999999995</v>
      </c>
      <c r="ALR1098" s="17"/>
      <c r="ALS1098" s="17"/>
      <c r="ALT1098" s="17"/>
      <c r="ALU1098" s="17"/>
      <c r="ALV1098" s="17"/>
      <c r="ALW1098" s="17"/>
      <c r="ALX1098" s="17"/>
    </row>
    <row r="1099" spans="1:1012" s="16" customFormat="1" ht="36.75" customHeight="1" x14ac:dyDescent="0.25">
      <c r="A1099" s="57" t="s">
        <v>249</v>
      </c>
      <c r="B1099" s="42">
        <v>25</v>
      </c>
      <c r="C1099" s="42" t="s">
        <v>544</v>
      </c>
      <c r="D1099" s="49">
        <v>0.95579999999999998</v>
      </c>
      <c r="E1099" s="49">
        <v>0.96519999999999995</v>
      </c>
      <c r="ALR1099" s="17"/>
      <c r="ALS1099" s="17"/>
      <c r="ALT1099" s="17"/>
      <c r="ALU1099" s="17"/>
      <c r="ALV1099" s="17"/>
      <c r="ALW1099" s="17"/>
      <c r="ALX1099" s="17"/>
    </row>
    <row r="1100" spans="1:1012" s="16" customFormat="1" ht="36.75" customHeight="1" x14ac:dyDescent="0.25">
      <c r="A1100" s="57" t="s">
        <v>249</v>
      </c>
      <c r="B1100" s="42">
        <v>27</v>
      </c>
      <c r="C1100" s="42" t="s">
        <v>544</v>
      </c>
      <c r="D1100" s="49">
        <v>0.95750000000000002</v>
      </c>
      <c r="E1100" s="49">
        <v>0.96519999999999995</v>
      </c>
      <c r="ALR1100" s="17"/>
      <c r="ALS1100" s="17"/>
      <c r="ALT1100" s="17"/>
      <c r="ALU1100" s="17"/>
      <c r="ALV1100" s="17"/>
      <c r="ALW1100" s="17"/>
      <c r="ALX1100" s="17"/>
    </row>
    <row r="1101" spans="1:1012" s="16" customFormat="1" ht="36.75" customHeight="1" x14ac:dyDescent="0.25">
      <c r="A1101" s="41" t="s">
        <v>573</v>
      </c>
      <c r="B1101" s="42">
        <v>24</v>
      </c>
      <c r="C1101" s="42" t="s">
        <v>544</v>
      </c>
      <c r="D1101" s="49">
        <v>0.96430000000000005</v>
      </c>
      <c r="E1101" s="49">
        <v>0.96519999999999995</v>
      </c>
      <c r="ALR1101" s="17"/>
      <c r="ALS1101" s="17"/>
      <c r="ALT1101" s="17"/>
      <c r="ALU1101" s="17"/>
      <c r="ALV1101" s="17"/>
      <c r="ALW1101" s="17"/>
      <c r="ALX1101" s="17"/>
    </row>
    <row r="1102" spans="1:1012" s="16" customFormat="1" ht="36.75" customHeight="1" x14ac:dyDescent="0.25">
      <c r="A1102" s="52" t="s">
        <v>282</v>
      </c>
      <c r="B1102" s="42" t="s">
        <v>372</v>
      </c>
      <c r="C1102" s="42" t="s">
        <v>544</v>
      </c>
      <c r="D1102" s="49">
        <v>0.95750000000000002</v>
      </c>
      <c r="E1102" s="49">
        <v>0.96519999999999995</v>
      </c>
      <c r="ALR1102" s="17"/>
      <c r="ALS1102" s="17"/>
      <c r="ALT1102" s="17"/>
      <c r="ALU1102" s="17"/>
      <c r="ALV1102" s="17"/>
      <c r="ALW1102" s="17"/>
      <c r="ALX1102" s="17"/>
    </row>
    <row r="1103" spans="1:1012" s="16" customFormat="1" ht="36.75" customHeight="1" x14ac:dyDescent="0.25">
      <c r="A1103" s="52" t="s">
        <v>200</v>
      </c>
      <c r="B1103" s="42">
        <v>84</v>
      </c>
      <c r="C1103" s="42" t="s">
        <v>544</v>
      </c>
      <c r="D1103" s="49">
        <v>0.95750000000000002</v>
      </c>
      <c r="E1103" s="49">
        <v>0.96519999999999995</v>
      </c>
      <c r="ALR1103" s="17"/>
      <c r="ALS1103" s="17"/>
      <c r="ALT1103" s="17"/>
      <c r="ALU1103" s="17"/>
      <c r="ALV1103" s="17"/>
      <c r="ALW1103" s="17"/>
      <c r="ALX1103" s="17"/>
    </row>
    <row r="1104" spans="1:1012" s="16" customFormat="1" ht="36.75" customHeight="1" x14ac:dyDescent="0.25">
      <c r="A1104" s="52" t="s">
        <v>200</v>
      </c>
      <c r="B1104" s="42">
        <v>82</v>
      </c>
      <c r="C1104" s="42" t="s">
        <v>544</v>
      </c>
      <c r="D1104" s="49">
        <v>0.95750000000000002</v>
      </c>
      <c r="E1104" s="49">
        <v>0.96519999999999995</v>
      </c>
      <c r="ALR1104" s="17"/>
      <c r="ALS1104" s="17"/>
      <c r="ALT1104" s="17"/>
      <c r="ALU1104" s="17"/>
      <c r="ALV1104" s="17"/>
      <c r="ALW1104" s="17"/>
      <c r="ALX1104" s="17"/>
    </row>
    <row r="1105" spans="1:1012" s="16" customFormat="1" ht="36.75" customHeight="1" x14ac:dyDescent="0.25">
      <c r="A1105" s="52" t="s">
        <v>574</v>
      </c>
      <c r="B1105" s="42">
        <v>21</v>
      </c>
      <c r="C1105" s="42" t="s">
        <v>544</v>
      </c>
      <c r="D1105" s="49">
        <v>0.95750000000000002</v>
      </c>
      <c r="E1105" s="49">
        <v>0.96519999999999995</v>
      </c>
      <c r="ALR1105" s="17"/>
      <c r="ALS1105" s="17"/>
      <c r="ALT1105" s="17"/>
      <c r="ALU1105" s="17"/>
      <c r="ALV1105" s="17"/>
      <c r="ALW1105" s="17"/>
      <c r="ALX1105" s="17"/>
    </row>
    <row r="1106" spans="1:1012" s="16" customFormat="1" ht="36.75" customHeight="1" x14ac:dyDescent="0.25">
      <c r="A1106" s="52" t="s">
        <v>574</v>
      </c>
      <c r="B1106" s="42" t="s">
        <v>333</v>
      </c>
      <c r="C1106" s="42" t="s">
        <v>544</v>
      </c>
      <c r="D1106" s="49">
        <v>0.95750000000000002</v>
      </c>
      <c r="E1106" s="49">
        <v>0.96519999999999995</v>
      </c>
      <c r="ALR1106" s="17"/>
      <c r="ALS1106" s="17"/>
      <c r="ALT1106" s="17"/>
      <c r="ALU1106" s="17"/>
      <c r="ALV1106" s="17"/>
      <c r="ALW1106" s="17"/>
      <c r="ALX1106" s="17"/>
    </row>
    <row r="1107" spans="1:1012" s="16" customFormat="1" ht="36.75" customHeight="1" x14ac:dyDescent="0.25">
      <c r="A1107" s="52" t="s">
        <v>574</v>
      </c>
      <c r="B1107" s="42" t="s">
        <v>575</v>
      </c>
      <c r="C1107" s="42" t="s">
        <v>544</v>
      </c>
      <c r="D1107" s="49">
        <v>0.95750000000000002</v>
      </c>
      <c r="E1107" s="49">
        <v>0.96519999999999995</v>
      </c>
      <c r="ALR1107" s="17"/>
      <c r="ALS1107" s="17"/>
      <c r="ALT1107" s="17"/>
      <c r="ALU1107" s="17"/>
      <c r="ALV1107" s="17"/>
      <c r="ALW1107" s="17"/>
      <c r="ALX1107" s="17"/>
    </row>
    <row r="1108" spans="1:1012" s="16" customFormat="1" ht="36.75" customHeight="1" x14ac:dyDescent="0.25">
      <c r="A1108" s="52" t="s">
        <v>574</v>
      </c>
      <c r="B1108" s="42" t="s">
        <v>576</v>
      </c>
      <c r="C1108" s="42" t="s">
        <v>544</v>
      </c>
      <c r="D1108" s="49">
        <v>0.95750000000000002</v>
      </c>
      <c r="E1108" s="49">
        <v>0.96519999999999995</v>
      </c>
      <c r="ALR1108" s="17"/>
      <c r="ALS1108" s="17"/>
      <c r="ALT1108" s="17"/>
      <c r="ALU1108" s="17"/>
      <c r="ALV1108" s="17"/>
      <c r="ALW1108" s="17"/>
      <c r="ALX1108" s="17"/>
    </row>
    <row r="1109" spans="1:1012" s="16" customFormat="1" ht="36.75" customHeight="1" x14ac:dyDescent="0.25">
      <c r="A1109" s="41" t="s">
        <v>574</v>
      </c>
      <c r="B1109" s="42">
        <v>22</v>
      </c>
      <c r="C1109" s="42" t="s">
        <v>544</v>
      </c>
      <c r="D1109" s="49">
        <v>0.95750000000000002</v>
      </c>
      <c r="E1109" s="49">
        <v>0.96519999999999995</v>
      </c>
      <c r="ALR1109" s="17"/>
      <c r="ALS1109" s="17"/>
      <c r="ALT1109" s="17"/>
      <c r="ALU1109" s="17"/>
      <c r="ALV1109" s="17"/>
      <c r="ALW1109" s="17"/>
      <c r="ALX1109" s="17"/>
    </row>
    <row r="1110" spans="1:1012" s="16" customFormat="1" ht="36.75" customHeight="1" x14ac:dyDescent="0.25">
      <c r="A1110" s="52" t="s">
        <v>200</v>
      </c>
      <c r="B1110" s="42">
        <v>90</v>
      </c>
      <c r="C1110" s="42" t="s">
        <v>544</v>
      </c>
      <c r="D1110" s="49">
        <v>0.95750000000000002</v>
      </c>
      <c r="E1110" s="49">
        <v>0.96519999999999995</v>
      </c>
      <c r="ALR1110" s="17"/>
      <c r="ALS1110" s="17"/>
      <c r="ALT1110" s="17"/>
      <c r="ALU1110" s="17"/>
      <c r="ALV1110" s="17"/>
      <c r="ALW1110" s="17"/>
      <c r="ALX1110" s="17"/>
    </row>
    <row r="1111" spans="1:1012" s="16" customFormat="1" ht="36.75" customHeight="1" x14ac:dyDescent="0.25">
      <c r="A1111" s="41" t="s">
        <v>573</v>
      </c>
      <c r="B1111" s="42">
        <v>42</v>
      </c>
      <c r="C1111" s="42" t="s">
        <v>544</v>
      </c>
      <c r="D1111" s="49">
        <v>0.95579999999999998</v>
      </c>
      <c r="E1111" s="49">
        <v>0.96519999999999995</v>
      </c>
      <c r="ALR1111" s="17"/>
      <c r="ALS1111" s="17"/>
      <c r="ALT1111" s="17"/>
      <c r="ALU1111" s="17"/>
      <c r="ALV1111" s="17"/>
      <c r="ALW1111" s="17"/>
      <c r="ALX1111" s="17"/>
    </row>
    <row r="1112" spans="1:1012" s="16" customFormat="1" ht="36.75" customHeight="1" x14ac:dyDescent="0.25">
      <c r="A1112" s="41" t="s">
        <v>573</v>
      </c>
      <c r="B1112" s="42" t="s">
        <v>577</v>
      </c>
      <c r="C1112" s="42" t="s">
        <v>544</v>
      </c>
      <c r="D1112" s="49">
        <v>0.95579999999999998</v>
      </c>
      <c r="E1112" s="49">
        <v>0.96519999999999995</v>
      </c>
      <c r="ALR1112" s="17"/>
      <c r="ALS1112" s="17"/>
      <c r="ALT1112" s="17"/>
      <c r="ALU1112" s="17"/>
      <c r="ALV1112" s="17"/>
      <c r="ALW1112" s="17"/>
      <c r="ALX1112" s="17"/>
    </row>
    <row r="1113" spans="1:1012" s="16" customFormat="1" ht="36.75" customHeight="1" x14ac:dyDescent="0.25">
      <c r="A1113" s="41" t="s">
        <v>401</v>
      </c>
      <c r="B1113" s="42">
        <v>9</v>
      </c>
      <c r="C1113" s="42" t="s">
        <v>544</v>
      </c>
      <c r="D1113" s="49">
        <v>0.95750000000000002</v>
      </c>
      <c r="E1113" s="49">
        <v>0.96519999999999995</v>
      </c>
      <c r="ALR1113" s="17"/>
      <c r="ALS1113" s="17"/>
      <c r="ALT1113" s="17"/>
      <c r="ALU1113" s="17"/>
      <c r="ALV1113" s="17"/>
      <c r="ALW1113" s="17"/>
      <c r="ALX1113" s="17"/>
    </row>
    <row r="1114" spans="1:1012" s="16" customFormat="1" ht="36.75" customHeight="1" x14ac:dyDescent="0.25">
      <c r="A1114" s="52" t="s">
        <v>221</v>
      </c>
      <c r="B1114" s="42" t="s">
        <v>578</v>
      </c>
      <c r="C1114" s="42" t="s">
        <v>544</v>
      </c>
      <c r="D1114" s="49">
        <v>0.95750000000000002</v>
      </c>
      <c r="E1114" s="49">
        <v>0.96519999999999995</v>
      </c>
      <c r="ALR1114" s="17"/>
      <c r="ALS1114" s="17"/>
      <c r="ALT1114" s="17"/>
      <c r="ALU1114" s="17"/>
      <c r="ALV1114" s="17"/>
      <c r="ALW1114" s="17"/>
      <c r="ALX1114" s="17"/>
    </row>
    <row r="1115" spans="1:1012" s="16" customFormat="1" ht="36.75" customHeight="1" x14ac:dyDescent="0.25">
      <c r="A1115" s="52" t="s">
        <v>221</v>
      </c>
      <c r="B1115" s="42" t="s">
        <v>579</v>
      </c>
      <c r="C1115" s="42" t="s">
        <v>544</v>
      </c>
      <c r="D1115" s="49">
        <v>0.96430000000000005</v>
      </c>
      <c r="E1115" s="49">
        <v>0.96519999999999995</v>
      </c>
      <c r="ALR1115" s="17"/>
      <c r="ALS1115" s="17"/>
      <c r="ALT1115" s="17"/>
      <c r="ALU1115" s="17"/>
      <c r="ALV1115" s="17"/>
      <c r="ALW1115" s="17"/>
      <c r="ALX1115" s="17"/>
    </row>
    <row r="1116" spans="1:1012" s="16" customFormat="1" ht="36.75" customHeight="1" x14ac:dyDescent="0.25">
      <c r="A1116" s="52" t="s">
        <v>407</v>
      </c>
      <c r="B1116" s="42">
        <v>32</v>
      </c>
      <c r="C1116" s="42" t="s">
        <v>544</v>
      </c>
      <c r="D1116" s="49">
        <v>0.95750000000000002</v>
      </c>
      <c r="E1116" s="49">
        <v>0.96519999999999995</v>
      </c>
      <c r="ALR1116" s="17"/>
      <c r="ALS1116" s="17"/>
      <c r="ALT1116" s="17"/>
      <c r="ALU1116" s="17"/>
      <c r="ALV1116" s="17"/>
      <c r="ALW1116" s="17"/>
      <c r="ALX1116" s="17"/>
    </row>
    <row r="1117" spans="1:1012" s="16" customFormat="1" ht="36.75" customHeight="1" x14ac:dyDescent="0.25">
      <c r="A1117" s="52" t="s">
        <v>407</v>
      </c>
      <c r="B1117" s="42">
        <v>34</v>
      </c>
      <c r="C1117" s="42" t="s">
        <v>544</v>
      </c>
      <c r="D1117" s="49">
        <v>0.94899999999999995</v>
      </c>
      <c r="E1117" s="49">
        <v>0.96519999999999995</v>
      </c>
      <c r="ALR1117" s="17"/>
      <c r="ALS1117" s="17"/>
      <c r="ALT1117" s="17"/>
      <c r="ALU1117" s="17"/>
      <c r="ALV1117" s="17"/>
      <c r="ALW1117" s="17"/>
      <c r="ALX1117" s="17"/>
    </row>
    <row r="1118" spans="1:1012" s="16" customFormat="1" ht="36.75" customHeight="1" x14ac:dyDescent="0.25">
      <c r="A1118" s="52" t="s">
        <v>407</v>
      </c>
      <c r="B1118" s="42">
        <v>38</v>
      </c>
      <c r="C1118" s="42" t="s">
        <v>544</v>
      </c>
      <c r="D1118" s="49">
        <v>0.95750000000000002</v>
      </c>
      <c r="E1118" s="49">
        <v>0.96519999999999995</v>
      </c>
      <c r="ALR1118" s="17"/>
      <c r="ALS1118" s="17"/>
      <c r="ALT1118" s="17"/>
      <c r="ALU1118" s="17"/>
      <c r="ALV1118" s="17"/>
      <c r="ALW1118" s="17"/>
      <c r="ALX1118" s="17"/>
    </row>
    <row r="1119" spans="1:1012" s="16" customFormat="1" ht="36.75" customHeight="1" x14ac:dyDescent="0.25">
      <c r="A1119" s="52" t="s">
        <v>407</v>
      </c>
      <c r="B1119" s="42">
        <v>40</v>
      </c>
      <c r="C1119" s="42" t="s">
        <v>544</v>
      </c>
      <c r="D1119" s="49">
        <v>0.95750000000000002</v>
      </c>
      <c r="E1119" s="49">
        <v>0.96519999999999995</v>
      </c>
      <c r="ALR1119" s="17"/>
      <c r="ALS1119" s="17"/>
      <c r="ALT1119" s="17"/>
      <c r="ALU1119" s="17"/>
      <c r="ALV1119" s="17"/>
      <c r="ALW1119" s="17"/>
      <c r="ALX1119" s="17"/>
    </row>
    <row r="1120" spans="1:1012" s="16" customFormat="1" ht="36.75" customHeight="1" x14ac:dyDescent="0.25">
      <c r="A1120" s="41" t="s">
        <v>475</v>
      </c>
      <c r="B1120" s="42">
        <v>1</v>
      </c>
      <c r="C1120" s="42" t="s">
        <v>544</v>
      </c>
      <c r="D1120" s="49">
        <v>0.95750000000000002</v>
      </c>
      <c r="E1120" s="49">
        <v>0.96519999999999995</v>
      </c>
      <c r="ALR1120" s="17"/>
      <c r="ALS1120" s="17"/>
      <c r="ALT1120" s="17"/>
      <c r="ALU1120" s="17"/>
      <c r="ALV1120" s="17"/>
      <c r="ALW1120" s="17"/>
      <c r="ALX1120" s="17"/>
    </row>
    <row r="1121" spans="1:1012" s="14" customFormat="1" ht="36.75" customHeight="1" x14ac:dyDescent="0.25">
      <c r="A1121" s="45" t="s">
        <v>475</v>
      </c>
      <c r="B1121" s="46">
        <v>3</v>
      </c>
      <c r="C1121" s="46" t="s">
        <v>544</v>
      </c>
      <c r="D1121" s="49">
        <v>0.95750000000000002</v>
      </c>
      <c r="E1121" s="49">
        <v>0.96519999999999995</v>
      </c>
      <c r="ALR1121" s="15"/>
      <c r="ALS1121" s="15"/>
      <c r="ALT1121" s="15"/>
      <c r="ALU1121" s="15"/>
      <c r="ALV1121" s="15"/>
      <c r="ALW1121" s="15"/>
      <c r="ALX1121" s="15"/>
    </row>
    <row r="1122" spans="1:1012" s="16" customFormat="1" ht="36.75" customHeight="1" x14ac:dyDescent="0.25">
      <c r="A1122" s="41" t="s">
        <v>475</v>
      </c>
      <c r="B1122" s="42" t="s">
        <v>339</v>
      </c>
      <c r="C1122" s="42" t="s">
        <v>544</v>
      </c>
      <c r="D1122" s="49">
        <v>0.95750000000000002</v>
      </c>
      <c r="E1122" s="49">
        <v>0.96519999999999995</v>
      </c>
      <c r="ALR1122" s="17"/>
      <c r="ALS1122" s="17"/>
      <c r="ALT1122" s="17"/>
      <c r="ALU1122" s="17"/>
      <c r="ALV1122" s="17"/>
      <c r="ALW1122" s="17"/>
      <c r="ALX1122" s="17"/>
    </row>
    <row r="1123" spans="1:1012" s="16" customFormat="1" ht="36.75" customHeight="1" x14ac:dyDescent="0.25">
      <c r="A1123" s="41" t="s">
        <v>475</v>
      </c>
      <c r="B1123" s="42">
        <v>5</v>
      </c>
      <c r="C1123" s="42" t="s">
        <v>544</v>
      </c>
      <c r="D1123" s="49">
        <v>0.96430000000000005</v>
      </c>
      <c r="E1123" s="49">
        <v>0.96519999999999995</v>
      </c>
      <c r="ALR1123" s="17"/>
      <c r="ALS1123" s="17"/>
      <c r="ALT1123" s="17"/>
      <c r="ALU1123" s="17"/>
      <c r="ALV1123" s="17"/>
      <c r="ALW1123" s="17"/>
      <c r="ALX1123" s="17"/>
    </row>
    <row r="1124" spans="1:1012" s="16" customFormat="1" ht="36.75" customHeight="1" x14ac:dyDescent="0.25">
      <c r="A1124" s="41" t="s">
        <v>475</v>
      </c>
      <c r="B1124" s="42" t="s">
        <v>344</v>
      </c>
      <c r="C1124" s="42" t="s">
        <v>544</v>
      </c>
      <c r="D1124" s="49">
        <v>0.94899999999999995</v>
      </c>
      <c r="E1124" s="49">
        <v>0.96519999999999995</v>
      </c>
      <c r="ALR1124" s="17"/>
      <c r="ALS1124" s="17"/>
      <c r="ALT1124" s="17"/>
      <c r="ALU1124" s="17"/>
      <c r="ALV1124" s="17"/>
      <c r="ALW1124" s="17"/>
      <c r="ALX1124" s="17"/>
    </row>
    <row r="1125" spans="1:1012" s="16" customFormat="1" ht="36.75" customHeight="1" x14ac:dyDescent="0.25">
      <c r="A1125" s="41" t="s">
        <v>475</v>
      </c>
      <c r="B1125" s="42">
        <v>7</v>
      </c>
      <c r="C1125" s="42" t="s">
        <v>544</v>
      </c>
      <c r="D1125" s="49">
        <v>0.95750000000000002</v>
      </c>
      <c r="E1125" s="49">
        <v>0.96519999999999995</v>
      </c>
      <c r="ALR1125" s="17"/>
      <c r="ALS1125" s="17"/>
      <c r="ALT1125" s="17"/>
      <c r="ALU1125" s="17"/>
      <c r="ALV1125" s="17"/>
      <c r="ALW1125" s="17"/>
      <c r="ALX1125" s="17"/>
    </row>
    <row r="1126" spans="1:1012" s="16" customFormat="1" ht="36.75" customHeight="1" x14ac:dyDescent="0.25">
      <c r="A1126" s="41" t="s">
        <v>475</v>
      </c>
      <c r="B1126" s="42" t="s">
        <v>280</v>
      </c>
      <c r="C1126" s="42" t="s">
        <v>544</v>
      </c>
      <c r="D1126" s="49">
        <v>0.95750000000000002</v>
      </c>
      <c r="E1126" s="49">
        <v>0.96519999999999995</v>
      </c>
      <c r="ALR1126" s="17"/>
      <c r="ALS1126" s="17"/>
      <c r="ALT1126" s="17"/>
      <c r="ALU1126" s="17"/>
      <c r="ALV1126" s="17"/>
      <c r="ALW1126" s="17"/>
      <c r="ALX1126" s="17"/>
    </row>
    <row r="1127" spans="1:1012" s="16" customFormat="1" ht="36.75" customHeight="1" x14ac:dyDescent="0.25">
      <c r="A1127" s="41" t="s">
        <v>475</v>
      </c>
      <c r="B1127" s="42">
        <v>9</v>
      </c>
      <c r="C1127" s="42" t="s">
        <v>544</v>
      </c>
      <c r="D1127" s="49">
        <v>0.95750000000000002</v>
      </c>
      <c r="E1127" s="49">
        <v>0.96519999999999995</v>
      </c>
      <c r="ALR1127" s="17"/>
      <c r="ALS1127" s="17"/>
      <c r="ALT1127" s="17"/>
      <c r="ALU1127" s="17"/>
      <c r="ALV1127" s="17"/>
      <c r="ALW1127" s="17"/>
      <c r="ALX1127" s="17"/>
    </row>
    <row r="1128" spans="1:1012" s="16" customFormat="1" ht="36.75" customHeight="1" x14ac:dyDescent="0.25">
      <c r="A1128" s="41" t="s">
        <v>475</v>
      </c>
      <c r="B1128" s="42" t="s">
        <v>263</v>
      </c>
      <c r="C1128" s="42" t="s">
        <v>544</v>
      </c>
      <c r="D1128" s="49">
        <v>0.95750000000000002</v>
      </c>
      <c r="E1128" s="49">
        <v>0.96519999999999995</v>
      </c>
      <c r="ALR1128" s="17"/>
      <c r="ALS1128" s="17"/>
      <c r="ALT1128" s="17"/>
      <c r="ALU1128" s="17"/>
      <c r="ALV1128" s="17"/>
      <c r="ALW1128" s="17"/>
      <c r="ALX1128" s="17"/>
    </row>
    <row r="1129" spans="1:1012" s="14" customFormat="1" ht="36.75" customHeight="1" x14ac:dyDescent="0.25">
      <c r="A1129" s="45" t="s">
        <v>475</v>
      </c>
      <c r="B1129" s="46">
        <v>11</v>
      </c>
      <c r="C1129" s="46" t="s">
        <v>544</v>
      </c>
      <c r="D1129" s="49">
        <v>0.96430000000000005</v>
      </c>
      <c r="E1129" s="49">
        <v>0.96519999999999995</v>
      </c>
      <c r="ALR1129" s="15"/>
      <c r="ALS1129" s="15"/>
      <c r="ALT1129" s="15"/>
      <c r="ALU1129" s="15"/>
      <c r="ALV1129" s="15"/>
      <c r="ALW1129" s="15"/>
      <c r="ALX1129" s="15"/>
    </row>
    <row r="1130" spans="1:1012" s="16" customFormat="1" ht="36.75" customHeight="1" x14ac:dyDescent="0.25">
      <c r="A1130" s="41" t="s">
        <v>475</v>
      </c>
      <c r="B1130" s="42" t="s">
        <v>281</v>
      </c>
      <c r="C1130" s="42" t="s">
        <v>544</v>
      </c>
      <c r="D1130" s="49">
        <v>0.96430000000000005</v>
      </c>
      <c r="E1130" s="49">
        <v>0.96519999999999995</v>
      </c>
      <c r="ALR1130" s="17"/>
      <c r="ALS1130" s="17"/>
      <c r="ALT1130" s="17"/>
      <c r="ALU1130" s="17"/>
      <c r="ALV1130" s="17"/>
      <c r="ALW1130" s="17"/>
      <c r="ALX1130" s="17"/>
    </row>
    <row r="1131" spans="1:1012" s="16" customFormat="1" ht="36.75" customHeight="1" x14ac:dyDescent="0.25">
      <c r="A1131" s="52" t="s">
        <v>282</v>
      </c>
      <c r="B1131" s="42">
        <v>22</v>
      </c>
      <c r="C1131" s="42" t="s">
        <v>544</v>
      </c>
      <c r="D1131" s="49">
        <v>0.95750000000000002</v>
      </c>
      <c r="E1131" s="49">
        <v>0.96519999999999995</v>
      </c>
      <c r="ALR1131" s="17"/>
      <c r="ALS1131" s="17"/>
      <c r="ALT1131" s="17"/>
      <c r="ALU1131" s="17"/>
      <c r="ALV1131" s="17"/>
      <c r="ALW1131" s="17"/>
      <c r="ALX1131" s="17"/>
    </row>
    <row r="1132" spans="1:1012" s="16" customFormat="1" ht="36.75" customHeight="1" x14ac:dyDescent="0.25">
      <c r="A1132" s="52" t="s">
        <v>282</v>
      </c>
      <c r="B1132" s="42">
        <v>24</v>
      </c>
      <c r="C1132" s="42" t="s">
        <v>544</v>
      </c>
      <c r="D1132" s="49">
        <v>0.95750000000000002</v>
      </c>
      <c r="E1132" s="49">
        <v>0.96519999999999995</v>
      </c>
      <c r="ALR1132" s="17"/>
      <c r="ALS1132" s="17"/>
      <c r="ALT1132" s="17"/>
      <c r="ALU1132" s="17"/>
      <c r="ALV1132" s="17"/>
      <c r="ALW1132" s="17"/>
      <c r="ALX1132" s="17"/>
    </row>
    <row r="1133" spans="1:1012" s="16" customFormat="1" ht="36.75" customHeight="1" x14ac:dyDescent="0.25">
      <c r="A1133" s="52" t="s">
        <v>282</v>
      </c>
      <c r="B1133" s="42" t="s">
        <v>580</v>
      </c>
      <c r="C1133" s="42" t="s">
        <v>544</v>
      </c>
      <c r="D1133" s="49">
        <v>0.95750000000000002</v>
      </c>
      <c r="E1133" s="49">
        <v>0.96519999999999995</v>
      </c>
      <c r="ALR1133" s="17"/>
      <c r="ALS1133" s="17"/>
      <c r="ALT1133" s="17"/>
      <c r="ALU1133" s="17"/>
      <c r="ALV1133" s="17"/>
      <c r="ALW1133" s="17"/>
      <c r="ALX1133" s="17"/>
    </row>
    <row r="1134" spans="1:1012" s="16" customFormat="1" ht="36.75" customHeight="1" x14ac:dyDescent="0.25">
      <c r="A1134" s="52" t="s">
        <v>282</v>
      </c>
      <c r="B1134" s="42" t="s">
        <v>400</v>
      </c>
      <c r="C1134" s="42" t="s">
        <v>544</v>
      </c>
      <c r="D1134" s="49">
        <v>0.95750000000000002</v>
      </c>
      <c r="E1134" s="49">
        <v>0.96519999999999995</v>
      </c>
      <c r="ALR1134" s="17"/>
      <c r="ALS1134" s="17"/>
      <c r="ALT1134" s="17"/>
      <c r="ALU1134" s="17"/>
      <c r="ALV1134" s="17"/>
      <c r="ALW1134" s="17"/>
      <c r="ALX1134" s="17"/>
    </row>
    <row r="1135" spans="1:1012" s="16" customFormat="1" ht="36.75" customHeight="1" x14ac:dyDescent="0.25">
      <c r="A1135" s="52" t="s">
        <v>282</v>
      </c>
      <c r="B1135" s="42">
        <v>28</v>
      </c>
      <c r="C1135" s="42" t="s">
        <v>544</v>
      </c>
      <c r="D1135" s="49">
        <v>0.95750000000000002</v>
      </c>
      <c r="E1135" s="49">
        <v>0.96519999999999995</v>
      </c>
      <c r="ALR1135" s="17"/>
      <c r="ALS1135" s="17"/>
      <c r="ALT1135" s="17"/>
      <c r="ALU1135" s="17"/>
      <c r="ALV1135" s="17"/>
      <c r="ALW1135" s="17"/>
      <c r="ALX1135" s="17"/>
    </row>
    <row r="1136" spans="1:1012" s="16" customFormat="1" ht="36.75" customHeight="1" x14ac:dyDescent="0.25">
      <c r="A1136" s="41" t="s">
        <v>573</v>
      </c>
      <c r="B1136" s="42" t="s">
        <v>581</v>
      </c>
      <c r="C1136" s="42" t="s">
        <v>544</v>
      </c>
      <c r="D1136" s="49">
        <v>0.95750000000000002</v>
      </c>
      <c r="E1136" s="49">
        <v>0.96519999999999995</v>
      </c>
      <c r="ALR1136" s="17"/>
      <c r="ALS1136" s="17"/>
      <c r="ALT1136" s="17"/>
      <c r="ALU1136" s="17"/>
      <c r="ALV1136" s="17"/>
      <c r="ALW1136" s="17"/>
      <c r="ALX1136" s="17"/>
    </row>
    <row r="1137" spans="1:1012" s="16" customFormat="1" ht="36.75" customHeight="1" x14ac:dyDescent="0.25">
      <c r="A1137" s="41" t="s">
        <v>573</v>
      </c>
      <c r="B1137" s="42">
        <v>57</v>
      </c>
      <c r="C1137" s="42" t="s">
        <v>544</v>
      </c>
      <c r="D1137" s="49">
        <v>0.96430000000000005</v>
      </c>
      <c r="E1137" s="49">
        <v>0.96519999999999995</v>
      </c>
      <c r="ALR1137" s="17"/>
      <c r="ALS1137" s="17"/>
      <c r="ALT1137" s="17"/>
      <c r="ALU1137" s="17"/>
      <c r="ALV1137" s="17"/>
      <c r="ALW1137" s="17"/>
      <c r="ALX1137" s="17"/>
    </row>
    <row r="1138" spans="1:1012" s="16" customFormat="1" ht="36.75" customHeight="1" x14ac:dyDescent="0.25">
      <c r="A1138" s="52" t="s">
        <v>250</v>
      </c>
      <c r="B1138" s="42">
        <v>1</v>
      </c>
      <c r="C1138" s="42" t="s">
        <v>582</v>
      </c>
      <c r="D1138" s="49">
        <v>0.98</v>
      </c>
      <c r="E1138" s="49">
        <v>0.97240000000000004</v>
      </c>
      <c r="ALR1138" s="17"/>
      <c r="ALS1138" s="17"/>
      <c r="ALT1138" s="17"/>
      <c r="ALU1138" s="17"/>
      <c r="ALV1138" s="17"/>
      <c r="ALW1138" s="17"/>
      <c r="ALX1138" s="17"/>
    </row>
    <row r="1139" spans="1:1012" s="16" customFormat="1" ht="36.75" customHeight="1" x14ac:dyDescent="0.25">
      <c r="A1139" s="52" t="s">
        <v>250</v>
      </c>
      <c r="B1139" s="42">
        <v>3</v>
      </c>
      <c r="C1139" s="42" t="s">
        <v>582</v>
      </c>
      <c r="D1139" s="49">
        <v>0.98</v>
      </c>
      <c r="E1139" s="49">
        <v>0.97240000000000004</v>
      </c>
      <c r="ALR1139" s="17"/>
      <c r="ALS1139" s="17"/>
      <c r="ALT1139" s="17"/>
      <c r="ALU1139" s="17"/>
      <c r="ALV1139" s="17"/>
      <c r="ALW1139" s="17"/>
      <c r="ALX1139" s="17"/>
    </row>
    <row r="1140" spans="1:1012" s="16" customFormat="1" ht="36.75" customHeight="1" x14ac:dyDescent="0.25">
      <c r="A1140" s="52" t="s">
        <v>250</v>
      </c>
      <c r="B1140" s="42">
        <v>5</v>
      </c>
      <c r="C1140" s="42" t="s">
        <v>582</v>
      </c>
      <c r="D1140" s="49">
        <v>0.99</v>
      </c>
      <c r="E1140" s="49">
        <v>0.97240000000000004</v>
      </c>
      <c r="ALR1140" s="17"/>
      <c r="ALS1140" s="17"/>
      <c r="ALT1140" s="17"/>
      <c r="ALU1140" s="17"/>
      <c r="ALV1140" s="17"/>
      <c r="ALW1140" s="17"/>
      <c r="ALX1140" s="17"/>
    </row>
    <row r="1141" spans="1:1012" s="16" customFormat="1" ht="36.75" customHeight="1" x14ac:dyDescent="0.25">
      <c r="A1141" s="52" t="s">
        <v>341</v>
      </c>
      <c r="B1141" s="42">
        <v>2</v>
      </c>
      <c r="C1141" s="42" t="s">
        <v>582</v>
      </c>
      <c r="D1141" s="49">
        <v>0.98</v>
      </c>
      <c r="E1141" s="49">
        <v>0.97240000000000004</v>
      </c>
      <c r="ALR1141" s="17"/>
      <c r="ALS1141" s="17"/>
      <c r="ALT1141" s="17"/>
      <c r="ALU1141" s="17"/>
      <c r="ALV1141" s="17"/>
      <c r="ALW1141" s="17"/>
      <c r="ALX1141" s="17"/>
    </row>
    <row r="1142" spans="1:1012" s="16" customFormat="1" ht="36.75" customHeight="1" x14ac:dyDescent="0.25">
      <c r="A1142" s="52" t="s">
        <v>341</v>
      </c>
      <c r="B1142" s="42">
        <v>4</v>
      </c>
      <c r="C1142" s="42" t="s">
        <v>582</v>
      </c>
      <c r="D1142" s="49">
        <v>0.98</v>
      </c>
      <c r="E1142" s="49">
        <v>0.97240000000000004</v>
      </c>
      <c r="ALR1142" s="17"/>
      <c r="ALS1142" s="17"/>
      <c r="ALT1142" s="17"/>
      <c r="ALU1142" s="17"/>
      <c r="ALV1142" s="17"/>
      <c r="ALW1142" s="17"/>
      <c r="ALX1142" s="17"/>
    </row>
    <row r="1143" spans="1:1012" s="16" customFormat="1" ht="36.75" customHeight="1" x14ac:dyDescent="0.25">
      <c r="A1143" s="52" t="s">
        <v>341</v>
      </c>
      <c r="B1143" s="42">
        <v>8</v>
      </c>
      <c r="C1143" s="42" t="s">
        <v>582</v>
      </c>
      <c r="D1143" s="49">
        <v>0.98</v>
      </c>
      <c r="E1143" s="49">
        <v>0.97240000000000004</v>
      </c>
      <c r="ALR1143" s="17"/>
      <c r="ALS1143" s="17"/>
      <c r="ALT1143" s="17"/>
      <c r="ALU1143" s="17"/>
      <c r="ALV1143" s="17"/>
      <c r="ALW1143" s="17"/>
      <c r="ALX1143" s="17"/>
    </row>
    <row r="1144" spans="1:1012" s="16" customFormat="1" ht="36.75" customHeight="1" x14ac:dyDescent="0.25">
      <c r="A1144" s="52" t="s">
        <v>341</v>
      </c>
      <c r="B1144" s="42">
        <v>10</v>
      </c>
      <c r="C1144" s="42" t="s">
        <v>582</v>
      </c>
      <c r="D1144" s="49">
        <v>0.98</v>
      </c>
      <c r="E1144" s="49">
        <v>0.97240000000000004</v>
      </c>
      <c r="ALR1144" s="17"/>
      <c r="ALS1144" s="17"/>
      <c r="ALT1144" s="17"/>
      <c r="ALU1144" s="17"/>
      <c r="ALV1144" s="17"/>
      <c r="ALW1144" s="17"/>
      <c r="ALX1144" s="17"/>
    </row>
    <row r="1145" spans="1:1012" s="16" customFormat="1" ht="36.75" customHeight="1" x14ac:dyDescent="0.25">
      <c r="A1145" s="52" t="s">
        <v>250</v>
      </c>
      <c r="B1145" s="42">
        <v>15</v>
      </c>
      <c r="C1145" s="42" t="s">
        <v>582</v>
      </c>
      <c r="D1145" s="49">
        <v>0.98</v>
      </c>
      <c r="E1145" s="49">
        <v>0.97240000000000004</v>
      </c>
      <c r="ALR1145" s="17"/>
      <c r="ALS1145" s="17"/>
      <c r="ALT1145" s="17"/>
      <c r="ALU1145" s="17"/>
      <c r="ALV1145" s="17"/>
      <c r="ALW1145" s="17"/>
      <c r="ALX1145" s="17"/>
    </row>
    <row r="1146" spans="1:1012" s="16" customFormat="1" ht="36.75" customHeight="1" x14ac:dyDescent="0.25">
      <c r="A1146" s="52" t="s">
        <v>250</v>
      </c>
      <c r="B1146" s="42">
        <v>17</v>
      </c>
      <c r="C1146" s="42" t="s">
        <v>582</v>
      </c>
      <c r="D1146" s="49">
        <v>0.97</v>
      </c>
      <c r="E1146" s="49">
        <v>0.97240000000000004</v>
      </c>
      <c r="ALR1146" s="17"/>
      <c r="ALS1146" s="17"/>
      <c r="ALT1146" s="17"/>
      <c r="ALU1146" s="17"/>
      <c r="ALV1146" s="17"/>
      <c r="ALW1146" s="17"/>
      <c r="ALX1146" s="17"/>
    </row>
    <row r="1147" spans="1:1012" s="16" customFormat="1" ht="36.75" customHeight="1" x14ac:dyDescent="0.25">
      <c r="A1147" s="52" t="s">
        <v>341</v>
      </c>
      <c r="B1147" s="42">
        <v>34</v>
      </c>
      <c r="C1147" s="42" t="s">
        <v>582</v>
      </c>
      <c r="D1147" s="49">
        <v>0.98</v>
      </c>
      <c r="E1147" s="49">
        <v>0.97240000000000004</v>
      </c>
      <c r="ALR1147" s="17"/>
      <c r="ALS1147" s="17"/>
      <c r="ALT1147" s="17"/>
      <c r="ALU1147" s="17"/>
      <c r="ALV1147" s="17"/>
      <c r="ALW1147" s="17"/>
      <c r="ALX1147" s="17"/>
    </row>
    <row r="1148" spans="1:1012" s="16" customFormat="1" ht="36.75" customHeight="1" x14ac:dyDescent="0.25">
      <c r="A1148" s="52" t="s">
        <v>341</v>
      </c>
      <c r="B1148" s="42">
        <v>36</v>
      </c>
      <c r="C1148" s="42" t="s">
        <v>582</v>
      </c>
      <c r="D1148" s="49">
        <v>0.98</v>
      </c>
      <c r="E1148" s="49">
        <v>0.97240000000000004</v>
      </c>
      <c r="ALR1148" s="17"/>
      <c r="ALS1148" s="17"/>
      <c r="ALT1148" s="17"/>
      <c r="ALU1148" s="17"/>
      <c r="ALV1148" s="17"/>
      <c r="ALW1148" s="17"/>
      <c r="ALX1148" s="17"/>
    </row>
    <row r="1149" spans="1:1012" s="16" customFormat="1" ht="36.75" customHeight="1" x14ac:dyDescent="0.25">
      <c r="A1149" s="52" t="s">
        <v>341</v>
      </c>
      <c r="B1149" s="42" t="s">
        <v>348</v>
      </c>
      <c r="C1149" s="42" t="s">
        <v>582</v>
      </c>
      <c r="D1149" s="49">
        <v>0.98</v>
      </c>
      <c r="E1149" s="49">
        <v>0.97240000000000004</v>
      </c>
      <c r="ALR1149" s="17"/>
      <c r="ALS1149" s="17"/>
      <c r="ALT1149" s="17"/>
      <c r="ALU1149" s="17"/>
      <c r="ALV1149" s="17"/>
      <c r="ALW1149" s="17"/>
      <c r="ALX1149" s="17"/>
    </row>
    <row r="1150" spans="1:1012" s="16" customFormat="1" ht="36.75" customHeight="1" x14ac:dyDescent="0.25">
      <c r="A1150" s="52" t="s">
        <v>341</v>
      </c>
      <c r="B1150" s="42">
        <v>22</v>
      </c>
      <c r="C1150" s="42" t="s">
        <v>582</v>
      </c>
      <c r="D1150" s="49">
        <v>0.92</v>
      </c>
      <c r="E1150" s="49">
        <v>0.97240000000000004</v>
      </c>
      <c r="ALR1150" s="17"/>
      <c r="ALS1150" s="17"/>
      <c r="ALT1150" s="17"/>
      <c r="ALU1150" s="17"/>
      <c r="ALV1150" s="17"/>
      <c r="ALW1150" s="17"/>
      <c r="ALX1150" s="17"/>
    </row>
    <row r="1151" spans="1:1012" s="16" customFormat="1" ht="36.75" customHeight="1" x14ac:dyDescent="0.25">
      <c r="A1151" s="52" t="s">
        <v>341</v>
      </c>
      <c r="B1151" s="42">
        <v>28</v>
      </c>
      <c r="C1151" s="42" t="s">
        <v>582</v>
      </c>
      <c r="D1151" s="49">
        <v>0.96</v>
      </c>
      <c r="E1151" s="49">
        <v>0.97240000000000004</v>
      </c>
      <c r="ALR1151" s="17"/>
      <c r="ALS1151" s="17"/>
      <c r="ALT1151" s="17"/>
      <c r="ALU1151" s="17"/>
      <c r="ALV1151" s="17"/>
      <c r="ALW1151" s="17"/>
      <c r="ALX1151" s="17"/>
    </row>
    <row r="1152" spans="1:1012" s="16" customFormat="1" ht="36.75" customHeight="1" x14ac:dyDescent="0.25">
      <c r="A1152" s="52" t="s">
        <v>341</v>
      </c>
      <c r="B1152" s="42" t="s">
        <v>583</v>
      </c>
      <c r="C1152" s="42" t="s">
        <v>582</v>
      </c>
      <c r="D1152" s="49">
        <v>0.96</v>
      </c>
      <c r="E1152" s="49">
        <v>0.97240000000000004</v>
      </c>
      <c r="ALR1152" s="17"/>
      <c r="ALS1152" s="17"/>
      <c r="ALT1152" s="17"/>
      <c r="ALU1152" s="17"/>
      <c r="ALV1152" s="17"/>
      <c r="ALW1152" s="17"/>
      <c r="ALX1152" s="17"/>
    </row>
    <row r="1153" spans="1:1012" s="16" customFormat="1" ht="36.75" customHeight="1" x14ac:dyDescent="0.25">
      <c r="A1153" s="52" t="s">
        <v>341</v>
      </c>
      <c r="B1153" s="42">
        <v>30</v>
      </c>
      <c r="C1153" s="42" t="s">
        <v>582</v>
      </c>
      <c r="D1153" s="49">
        <v>0.96</v>
      </c>
      <c r="E1153" s="49">
        <v>0.97240000000000004</v>
      </c>
      <c r="ALR1153" s="17"/>
      <c r="ALS1153" s="17"/>
      <c r="ALT1153" s="17"/>
      <c r="ALU1153" s="17"/>
      <c r="ALV1153" s="17"/>
      <c r="ALW1153" s="17"/>
      <c r="ALX1153" s="17"/>
    </row>
    <row r="1154" spans="1:1012" s="16" customFormat="1" ht="36.75" customHeight="1" x14ac:dyDescent="0.25">
      <c r="A1154" s="52" t="s">
        <v>341</v>
      </c>
      <c r="B1154" s="42">
        <v>32</v>
      </c>
      <c r="C1154" s="42" t="s">
        <v>582</v>
      </c>
      <c r="D1154" s="49">
        <v>0.96</v>
      </c>
      <c r="E1154" s="49">
        <v>0.97240000000000004</v>
      </c>
      <c r="ALR1154" s="17"/>
      <c r="ALS1154" s="17"/>
      <c r="ALT1154" s="17"/>
      <c r="ALU1154" s="17"/>
      <c r="ALV1154" s="17"/>
      <c r="ALW1154" s="17"/>
      <c r="ALX1154" s="17"/>
    </row>
    <row r="1155" spans="1:1012" s="16" customFormat="1" ht="36.75" customHeight="1" x14ac:dyDescent="0.25">
      <c r="A1155" s="52" t="s">
        <v>341</v>
      </c>
      <c r="B1155" s="42" t="s">
        <v>584</v>
      </c>
      <c r="C1155" s="42" t="s">
        <v>582</v>
      </c>
      <c r="D1155" s="49">
        <v>0.98</v>
      </c>
      <c r="E1155" s="49">
        <v>0.97240000000000004</v>
      </c>
      <c r="ALR1155" s="17"/>
      <c r="ALS1155" s="17"/>
      <c r="ALT1155" s="17"/>
      <c r="ALU1155" s="17"/>
      <c r="ALV1155" s="17"/>
      <c r="ALW1155" s="17"/>
      <c r="ALX1155" s="17"/>
    </row>
    <row r="1156" spans="1:1012" s="16" customFormat="1" ht="36.75" customHeight="1" x14ac:dyDescent="0.25">
      <c r="A1156" s="52" t="s">
        <v>250</v>
      </c>
      <c r="B1156" s="42" t="s">
        <v>339</v>
      </c>
      <c r="C1156" s="42" t="s">
        <v>582</v>
      </c>
      <c r="D1156" s="49">
        <v>0.97</v>
      </c>
      <c r="E1156" s="49">
        <v>0.97240000000000004</v>
      </c>
      <c r="ALR1156" s="17"/>
      <c r="ALS1156" s="17"/>
      <c r="ALT1156" s="17"/>
      <c r="ALU1156" s="17"/>
      <c r="ALV1156" s="17"/>
      <c r="ALW1156" s="17"/>
      <c r="ALX1156" s="17"/>
    </row>
    <row r="1157" spans="1:1012" s="16" customFormat="1" ht="36.75" customHeight="1" x14ac:dyDescent="0.25">
      <c r="A1157" s="52" t="s">
        <v>341</v>
      </c>
      <c r="B1157" s="42">
        <v>6</v>
      </c>
      <c r="C1157" s="42" t="s">
        <v>582</v>
      </c>
      <c r="D1157" s="49">
        <v>0.98</v>
      </c>
      <c r="E1157" s="49">
        <v>0.97240000000000004</v>
      </c>
      <c r="ALR1157" s="17"/>
      <c r="ALS1157" s="17"/>
      <c r="ALT1157" s="17"/>
      <c r="ALU1157" s="17"/>
      <c r="ALV1157" s="17"/>
      <c r="ALW1157" s="17"/>
      <c r="ALX1157" s="17"/>
    </row>
    <row r="1158" spans="1:1012" s="16" customFormat="1" ht="36.75" customHeight="1" x14ac:dyDescent="0.25">
      <c r="A1158" s="52" t="s">
        <v>341</v>
      </c>
      <c r="B1158" s="42" t="s">
        <v>306</v>
      </c>
      <c r="C1158" s="42" t="s">
        <v>582</v>
      </c>
      <c r="D1158" s="49">
        <v>0.97</v>
      </c>
      <c r="E1158" s="49">
        <v>0.97240000000000004</v>
      </c>
      <c r="ALR1158" s="17"/>
      <c r="ALS1158" s="17"/>
      <c r="ALT1158" s="17"/>
      <c r="ALU1158" s="17"/>
      <c r="ALV1158" s="17"/>
      <c r="ALW1158" s="17"/>
      <c r="ALX1158" s="17"/>
    </row>
    <row r="1159" spans="1:1012" s="16" customFormat="1" ht="36.75" customHeight="1" x14ac:dyDescent="0.25">
      <c r="A1159" s="52" t="s">
        <v>250</v>
      </c>
      <c r="B1159" s="61" t="s">
        <v>585</v>
      </c>
      <c r="C1159" s="42" t="s">
        <v>243</v>
      </c>
      <c r="D1159" s="49">
        <v>0.99319999999999997</v>
      </c>
      <c r="E1159" s="49">
        <v>0.9869</v>
      </c>
      <c r="ALR1159" s="17"/>
      <c r="ALS1159" s="17"/>
      <c r="ALT1159" s="17"/>
      <c r="ALU1159" s="17"/>
      <c r="ALV1159" s="17"/>
      <c r="ALW1159" s="17"/>
      <c r="ALX1159" s="17"/>
    </row>
    <row r="1160" spans="1:1012" s="16" customFormat="1" ht="36.75" customHeight="1" x14ac:dyDescent="0.25">
      <c r="A1160" s="52" t="s">
        <v>385</v>
      </c>
      <c r="B1160" s="42">
        <v>9</v>
      </c>
      <c r="C1160" s="78" t="s">
        <v>586</v>
      </c>
      <c r="D1160" s="49">
        <v>0.96940000000000004</v>
      </c>
      <c r="E1160" s="49">
        <v>0.97789999999999999</v>
      </c>
      <c r="ALR1160" s="17"/>
      <c r="ALS1160" s="17"/>
      <c r="ALT1160" s="17"/>
      <c r="ALU1160" s="17"/>
      <c r="ALV1160" s="17"/>
      <c r="ALW1160" s="17"/>
      <c r="ALX1160" s="17"/>
    </row>
    <row r="1161" spans="1:1012" s="16" customFormat="1" ht="36.75" customHeight="1" x14ac:dyDescent="0.25">
      <c r="A1161" s="52" t="s">
        <v>574</v>
      </c>
      <c r="B1161" s="42" t="s">
        <v>328</v>
      </c>
      <c r="C1161" s="78" t="s">
        <v>586</v>
      </c>
      <c r="D1161" s="49">
        <v>0.95750000000000002</v>
      </c>
      <c r="E1161" s="49">
        <v>0.97789999999999999</v>
      </c>
      <c r="ALR1161" s="17"/>
      <c r="ALS1161" s="17"/>
      <c r="ALT1161" s="17"/>
      <c r="ALU1161" s="17"/>
      <c r="ALV1161" s="17"/>
      <c r="ALW1161" s="17"/>
      <c r="ALX1161" s="17"/>
    </row>
    <row r="1162" spans="1:1012" s="16" customFormat="1" ht="36.75" customHeight="1" x14ac:dyDescent="0.25">
      <c r="A1162" s="52" t="s">
        <v>208</v>
      </c>
      <c r="B1162" s="42">
        <v>28</v>
      </c>
      <c r="C1162" s="78" t="s">
        <v>586</v>
      </c>
      <c r="D1162" s="49">
        <v>0.95750000000000002</v>
      </c>
      <c r="E1162" s="49">
        <v>0.97789999999999999</v>
      </c>
      <c r="ALR1162" s="17"/>
      <c r="ALS1162" s="17"/>
      <c r="ALT1162" s="17"/>
      <c r="ALU1162" s="17"/>
      <c r="ALV1162" s="17"/>
      <c r="ALW1162" s="17"/>
      <c r="ALX1162" s="17"/>
    </row>
    <row r="1163" spans="1:1012" s="16" customFormat="1" ht="36.75" customHeight="1" x14ac:dyDescent="0.25">
      <c r="A1163" s="52" t="s">
        <v>208</v>
      </c>
      <c r="B1163" s="42">
        <v>23</v>
      </c>
      <c r="C1163" s="78" t="s">
        <v>586</v>
      </c>
      <c r="D1163" s="49">
        <v>0.96940000000000004</v>
      </c>
      <c r="E1163" s="49">
        <v>0.97789999999999999</v>
      </c>
      <c r="ALR1163" s="17"/>
      <c r="ALS1163" s="17"/>
      <c r="ALT1163" s="17"/>
      <c r="ALU1163" s="17"/>
      <c r="ALV1163" s="17"/>
      <c r="ALW1163" s="17"/>
      <c r="ALX1163" s="17"/>
    </row>
    <row r="1164" spans="1:1012" s="16" customFormat="1" ht="36.75" customHeight="1" x14ac:dyDescent="0.25">
      <c r="A1164" s="52" t="s">
        <v>208</v>
      </c>
      <c r="B1164" s="42">
        <v>29</v>
      </c>
      <c r="C1164" s="78" t="s">
        <v>586</v>
      </c>
      <c r="D1164" s="49">
        <v>0.97789999999999999</v>
      </c>
      <c r="E1164" s="49">
        <v>0.97789999999999999</v>
      </c>
      <c r="ALR1164" s="17"/>
      <c r="ALS1164" s="17"/>
      <c r="ALT1164" s="17"/>
      <c r="ALU1164" s="17"/>
      <c r="ALV1164" s="17"/>
      <c r="ALW1164" s="17"/>
      <c r="ALX1164" s="17"/>
    </row>
    <row r="1165" spans="1:1012" s="16" customFormat="1" ht="36.75" customHeight="1" x14ac:dyDescent="0.25">
      <c r="A1165" s="52" t="s">
        <v>587</v>
      </c>
      <c r="B1165" s="42">
        <v>16</v>
      </c>
      <c r="C1165" s="78" t="s">
        <v>586</v>
      </c>
      <c r="D1165" s="49">
        <v>0.97789999999999999</v>
      </c>
      <c r="E1165" s="49">
        <v>0.97789999999999999</v>
      </c>
      <c r="ALR1165" s="17"/>
      <c r="ALS1165" s="17"/>
      <c r="ALT1165" s="17"/>
      <c r="ALU1165" s="17"/>
      <c r="ALV1165" s="17"/>
      <c r="ALW1165" s="17"/>
      <c r="ALX1165" s="17"/>
    </row>
    <row r="1166" spans="1:1012" s="16" customFormat="1" ht="36.75" customHeight="1" x14ac:dyDescent="0.25">
      <c r="A1166" s="52" t="s">
        <v>587</v>
      </c>
      <c r="B1166" s="42" t="s">
        <v>372</v>
      </c>
      <c r="C1166" s="78" t="s">
        <v>586</v>
      </c>
      <c r="D1166" s="49">
        <v>0.97789999999999999</v>
      </c>
      <c r="E1166" s="49">
        <v>0.97789999999999999</v>
      </c>
      <c r="ALR1166" s="17"/>
      <c r="ALS1166" s="17"/>
      <c r="ALT1166" s="17"/>
      <c r="ALU1166" s="17"/>
      <c r="ALV1166" s="17"/>
      <c r="ALW1166" s="17"/>
      <c r="ALX1166" s="17"/>
    </row>
    <row r="1167" spans="1:1012" s="16" customFormat="1" ht="36.75" customHeight="1" x14ac:dyDescent="0.25">
      <c r="A1167" s="57" t="s">
        <v>249</v>
      </c>
      <c r="B1167" s="42">
        <v>18</v>
      </c>
      <c r="C1167" s="78" t="s">
        <v>586</v>
      </c>
      <c r="D1167" s="49">
        <v>0.97789999999999999</v>
      </c>
      <c r="E1167" s="49">
        <v>0.97789999999999999</v>
      </c>
      <c r="ALR1167" s="17"/>
      <c r="ALS1167" s="17"/>
      <c r="ALT1167" s="17"/>
      <c r="ALU1167" s="17"/>
      <c r="ALV1167" s="17"/>
      <c r="ALW1167" s="17"/>
      <c r="ALX1167" s="17"/>
    </row>
    <row r="1168" spans="1:1012" s="16" customFormat="1" ht="36.75" customHeight="1" x14ac:dyDescent="0.25">
      <c r="A1168" s="57" t="s">
        <v>249</v>
      </c>
      <c r="B1168" s="42">
        <v>20</v>
      </c>
      <c r="C1168" s="78" t="s">
        <v>586</v>
      </c>
      <c r="D1168" s="49">
        <v>0.97789999999999999</v>
      </c>
      <c r="E1168" s="49">
        <v>0.97789999999999999</v>
      </c>
      <c r="ALR1168" s="17"/>
      <c r="ALS1168" s="17"/>
      <c r="ALT1168" s="17"/>
      <c r="ALU1168" s="17"/>
      <c r="ALV1168" s="17"/>
      <c r="ALW1168" s="17"/>
      <c r="ALX1168" s="17"/>
    </row>
    <row r="1169" spans="1:1012" s="16" customFormat="1" ht="36.75" customHeight="1" x14ac:dyDescent="0.25">
      <c r="A1169" s="52" t="s">
        <v>587</v>
      </c>
      <c r="B1169" s="42">
        <v>7</v>
      </c>
      <c r="C1169" s="78" t="s">
        <v>586</v>
      </c>
      <c r="D1169" s="49">
        <v>0.96940000000000004</v>
      </c>
      <c r="E1169" s="49">
        <v>0.97789999999999999</v>
      </c>
      <c r="ALR1169" s="17"/>
      <c r="ALS1169" s="17"/>
      <c r="ALT1169" s="17"/>
      <c r="ALU1169" s="17"/>
      <c r="ALV1169" s="17"/>
      <c r="ALW1169" s="17"/>
      <c r="ALX1169" s="17"/>
    </row>
    <row r="1170" spans="1:1012" s="16" customFormat="1" ht="36.75" customHeight="1" x14ac:dyDescent="0.25">
      <c r="A1170" s="52" t="s">
        <v>387</v>
      </c>
      <c r="B1170" s="42">
        <v>38</v>
      </c>
      <c r="C1170" s="78" t="s">
        <v>586</v>
      </c>
      <c r="D1170" s="49">
        <v>0.97789999999999999</v>
      </c>
      <c r="E1170" s="49">
        <v>0.97789999999999999</v>
      </c>
      <c r="ALR1170" s="17"/>
      <c r="ALS1170" s="17"/>
      <c r="ALT1170" s="17"/>
      <c r="ALU1170" s="17"/>
      <c r="ALV1170" s="17"/>
      <c r="ALW1170" s="17"/>
      <c r="ALX1170" s="17"/>
    </row>
    <row r="1171" spans="1:1012" s="16" customFormat="1" ht="36.75" customHeight="1" x14ac:dyDescent="0.25">
      <c r="A1171" s="52" t="s">
        <v>387</v>
      </c>
      <c r="B1171" s="42">
        <v>40</v>
      </c>
      <c r="C1171" s="78" t="s">
        <v>586</v>
      </c>
      <c r="D1171" s="49">
        <v>0.97789999999999999</v>
      </c>
      <c r="E1171" s="49">
        <v>0.97789999999999999</v>
      </c>
      <c r="ALR1171" s="17"/>
      <c r="ALS1171" s="17"/>
      <c r="ALT1171" s="17"/>
      <c r="ALU1171" s="17"/>
      <c r="ALV1171" s="17"/>
      <c r="ALW1171" s="17"/>
      <c r="ALX1171" s="17"/>
    </row>
    <row r="1172" spans="1:1012" s="16" customFormat="1" ht="36.75" customHeight="1" x14ac:dyDescent="0.25">
      <c r="A1172" s="52" t="s">
        <v>208</v>
      </c>
      <c r="B1172" s="42">
        <v>33</v>
      </c>
      <c r="C1172" s="78" t="s">
        <v>586</v>
      </c>
      <c r="D1172" s="49">
        <v>0.96940000000000004</v>
      </c>
      <c r="E1172" s="49">
        <v>0.97789999999999999</v>
      </c>
      <c r="ALR1172" s="17"/>
      <c r="ALS1172" s="17"/>
      <c r="ALT1172" s="17"/>
      <c r="ALU1172" s="17"/>
      <c r="ALV1172" s="17"/>
      <c r="ALW1172" s="17"/>
      <c r="ALX1172" s="17"/>
    </row>
    <row r="1173" spans="1:1012" s="16" customFormat="1" ht="36.75" customHeight="1" x14ac:dyDescent="0.25">
      <c r="A1173" s="52" t="s">
        <v>381</v>
      </c>
      <c r="B1173" s="42" t="s">
        <v>330</v>
      </c>
      <c r="C1173" s="78" t="s">
        <v>586</v>
      </c>
      <c r="D1173" s="49">
        <v>0.97789999999999999</v>
      </c>
      <c r="E1173" s="49">
        <v>0.97789999999999999</v>
      </c>
      <c r="ALR1173" s="17"/>
      <c r="ALS1173" s="17"/>
      <c r="ALT1173" s="17"/>
      <c r="ALU1173" s="17"/>
      <c r="ALV1173" s="17"/>
      <c r="ALW1173" s="17"/>
      <c r="ALX1173" s="17"/>
    </row>
    <row r="1174" spans="1:1012" s="16" customFormat="1" ht="36.75" customHeight="1" x14ac:dyDescent="0.25">
      <c r="A1174" s="52" t="s">
        <v>587</v>
      </c>
      <c r="B1174" s="42">
        <v>3</v>
      </c>
      <c r="C1174" s="78" t="s">
        <v>586</v>
      </c>
      <c r="D1174" s="49">
        <v>0.96940000000000004</v>
      </c>
      <c r="E1174" s="49">
        <v>0.97789999999999999</v>
      </c>
      <c r="ALR1174" s="17"/>
      <c r="ALS1174" s="17"/>
      <c r="ALT1174" s="17"/>
      <c r="ALU1174" s="17"/>
      <c r="ALV1174" s="17"/>
      <c r="ALW1174" s="17"/>
      <c r="ALX1174" s="17"/>
    </row>
    <row r="1175" spans="1:1012" s="14" customFormat="1" ht="36.75" customHeight="1" x14ac:dyDescent="0.25">
      <c r="A1175" s="48" t="s">
        <v>370</v>
      </c>
      <c r="B1175" s="46">
        <v>5</v>
      </c>
      <c r="C1175" s="79" t="s">
        <v>586</v>
      </c>
      <c r="D1175" s="49">
        <v>0.96940000000000004</v>
      </c>
      <c r="E1175" s="49">
        <v>0.97789999999999999</v>
      </c>
      <c r="ALR1175" s="15"/>
      <c r="ALS1175" s="15"/>
      <c r="ALT1175" s="15"/>
      <c r="ALU1175" s="15"/>
      <c r="ALV1175" s="15"/>
      <c r="ALW1175" s="15"/>
      <c r="ALX1175" s="15"/>
    </row>
    <row r="1176" spans="1:1012" s="14" customFormat="1" ht="36.75" customHeight="1" x14ac:dyDescent="0.25">
      <c r="A1176" s="48" t="s">
        <v>370</v>
      </c>
      <c r="B1176" s="46">
        <v>7</v>
      </c>
      <c r="C1176" s="79" t="s">
        <v>586</v>
      </c>
      <c r="D1176" s="49">
        <v>0.96940000000000004</v>
      </c>
      <c r="E1176" s="49">
        <v>0.97789999999999999</v>
      </c>
      <c r="ALR1176" s="15"/>
      <c r="ALS1176" s="15"/>
      <c r="ALT1176" s="15"/>
      <c r="ALU1176" s="15"/>
      <c r="ALV1176" s="15"/>
      <c r="ALW1176" s="15"/>
      <c r="ALX1176" s="15"/>
    </row>
    <row r="1177" spans="1:1012" s="14" customFormat="1" ht="36.75" customHeight="1" x14ac:dyDescent="0.25">
      <c r="A1177" s="48" t="s">
        <v>370</v>
      </c>
      <c r="B1177" s="46">
        <v>9</v>
      </c>
      <c r="C1177" s="79" t="s">
        <v>586</v>
      </c>
      <c r="D1177" s="49">
        <v>0.97789999999999999</v>
      </c>
      <c r="E1177" s="49">
        <v>0.97789999999999999</v>
      </c>
      <c r="ALR1177" s="15"/>
      <c r="ALS1177" s="15"/>
      <c r="ALT1177" s="15"/>
      <c r="ALU1177" s="15"/>
      <c r="ALV1177" s="15"/>
      <c r="ALW1177" s="15"/>
      <c r="ALX1177" s="15"/>
    </row>
    <row r="1178" spans="1:1012" s="14" customFormat="1" ht="36.75" customHeight="1" x14ac:dyDescent="0.25">
      <c r="A1178" s="48" t="s">
        <v>370</v>
      </c>
      <c r="B1178" s="46" t="s">
        <v>588</v>
      </c>
      <c r="C1178" s="79" t="s">
        <v>586</v>
      </c>
      <c r="D1178" s="49">
        <v>0.97789999999999999</v>
      </c>
      <c r="E1178" s="49">
        <v>0.97789999999999999</v>
      </c>
      <c r="ALR1178" s="15"/>
      <c r="ALS1178" s="15"/>
      <c r="ALT1178" s="15"/>
      <c r="ALU1178" s="15"/>
      <c r="ALV1178" s="15"/>
      <c r="ALW1178" s="15"/>
      <c r="ALX1178" s="15"/>
    </row>
    <row r="1179" spans="1:1012" s="14" customFormat="1" ht="36.75" customHeight="1" x14ac:dyDescent="0.25">
      <c r="A1179" s="48" t="s">
        <v>589</v>
      </c>
      <c r="B1179" s="46">
        <v>26</v>
      </c>
      <c r="C1179" s="79" t="s">
        <v>586</v>
      </c>
      <c r="D1179" s="20">
        <v>0.98470000000000002</v>
      </c>
      <c r="E1179" s="49">
        <v>0.97789999999999999</v>
      </c>
      <c r="ALR1179" s="15"/>
      <c r="ALS1179" s="15"/>
      <c r="ALT1179" s="15"/>
      <c r="ALU1179" s="15"/>
      <c r="ALV1179" s="15"/>
      <c r="ALW1179" s="15"/>
      <c r="ALX1179" s="15"/>
    </row>
    <row r="1180" spans="1:1012" s="14" customFormat="1" ht="36.75" customHeight="1" x14ac:dyDescent="0.25">
      <c r="A1180" s="48" t="s">
        <v>589</v>
      </c>
      <c r="B1180" s="46">
        <v>28</v>
      </c>
      <c r="C1180" s="79" t="s">
        <v>586</v>
      </c>
      <c r="D1180" s="49">
        <v>0.97789999999999999</v>
      </c>
      <c r="E1180" s="49">
        <v>0.97789999999999999</v>
      </c>
      <c r="ALR1180" s="15"/>
      <c r="ALS1180" s="15"/>
      <c r="ALT1180" s="15"/>
      <c r="ALU1180" s="15"/>
      <c r="ALV1180" s="15"/>
      <c r="ALW1180" s="15"/>
      <c r="ALX1180" s="15"/>
    </row>
    <row r="1181" spans="1:1012" s="14" customFormat="1" ht="36.75" customHeight="1" x14ac:dyDescent="0.25">
      <c r="A1181" s="48" t="s">
        <v>589</v>
      </c>
      <c r="B1181" s="46">
        <v>30</v>
      </c>
      <c r="C1181" s="79" t="s">
        <v>586</v>
      </c>
      <c r="D1181" s="49">
        <v>0.97789999999999999</v>
      </c>
      <c r="E1181" s="49">
        <v>0.97789999999999999</v>
      </c>
    </row>
    <row r="1182" spans="1:1012" s="14" customFormat="1" ht="36.75" customHeight="1" x14ac:dyDescent="0.25">
      <c r="A1182" s="48" t="s">
        <v>589</v>
      </c>
      <c r="B1182" s="46">
        <v>32</v>
      </c>
      <c r="C1182" s="79" t="s">
        <v>586</v>
      </c>
      <c r="D1182" s="20">
        <v>0.98470000000000002</v>
      </c>
      <c r="E1182" s="49">
        <v>0.97789999999999999</v>
      </c>
      <c r="ALR1182" s="15"/>
      <c r="ALS1182" s="15"/>
      <c r="ALT1182" s="15"/>
      <c r="ALU1182" s="15"/>
      <c r="ALV1182" s="15"/>
      <c r="ALW1182" s="15"/>
      <c r="ALX1182" s="15"/>
    </row>
    <row r="1183" spans="1:1012" s="14" customFormat="1" ht="36.75" customHeight="1" x14ac:dyDescent="0.25">
      <c r="A1183" s="48" t="s">
        <v>589</v>
      </c>
      <c r="B1183" s="46">
        <v>34</v>
      </c>
      <c r="C1183" s="79" t="s">
        <v>586</v>
      </c>
      <c r="D1183" s="20">
        <v>0.98470000000000002</v>
      </c>
      <c r="E1183" s="49">
        <v>0.97789999999999999</v>
      </c>
      <c r="ALR1183" s="15"/>
      <c r="ALS1183" s="15"/>
      <c r="ALT1183" s="15"/>
      <c r="ALU1183" s="15"/>
      <c r="ALV1183" s="15"/>
      <c r="ALW1183" s="15"/>
      <c r="ALX1183" s="15"/>
    </row>
    <row r="1184" spans="1:1012" s="14" customFormat="1" ht="36.75" customHeight="1" x14ac:dyDescent="0.25">
      <c r="A1184" s="48" t="s">
        <v>447</v>
      </c>
      <c r="B1184" s="46" t="s">
        <v>321</v>
      </c>
      <c r="C1184" s="79" t="s">
        <v>586</v>
      </c>
      <c r="D1184" s="49">
        <v>0.96940000000000004</v>
      </c>
      <c r="E1184" s="49">
        <v>0.97789999999999999</v>
      </c>
      <c r="ALR1184" s="15"/>
      <c r="ALS1184" s="15"/>
      <c r="ALT1184" s="15"/>
      <c r="ALU1184" s="15"/>
      <c r="ALV1184" s="15"/>
      <c r="ALW1184" s="15"/>
      <c r="ALX1184" s="15"/>
    </row>
    <row r="1185" spans="1:1012" s="14" customFormat="1" ht="36.75" customHeight="1" x14ac:dyDescent="0.25">
      <c r="A1185" s="48" t="s">
        <v>447</v>
      </c>
      <c r="B1185" s="46" t="s">
        <v>382</v>
      </c>
      <c r="C1185" s="79" t="s">
        <v>586</v>
      </c>
      <c r="D1185" s="49">
        <v>0.99319999999999997</v>
      </c>
      <c r="E1185" s="49">
        <v>0.97789999999999999</v>
      </c>
      <c r="ALR1185" s="15"/>
      <c r="ALS1185" s="15"/>
      <c r="ALT1185" s="15"/>
      <c r="ALU1185" s="15"/>
      <c r="ALV1185" s="15"/>
      <c r="ALW1185" s="15"/>
      <c r="ALX1185" s="15"/>
    </row>
    <row r="1186" spans="1:1012" s="14" customFormat="1" ht="36.75" customHeight="1" x14ac:dyDescent="0.25">
      <c r="A1186" s="48" t="s">
        <v>447</v>
      </c>
      <c r="B1186" s="46" t="s">
        <v>590</v>
      </c>
      <c r="C1186" s="79" t="s">
        <v>586</v>
      </c>
      <c r="D1186" s="49">
        <v>0.97789999999999999</v>
      </c>
      <c r="E1186" s="49">
        <v>0.97789999999999999</v>
      </c>
      <c r="ALR1186" s="15"/>
      <c r="ALS1186" s="15"/>
      <c r="ALT1186" s="15"/>
      <c r="ALU1186" s="15"/>
      <c r="ALV1186" s="15"/>
      <c r="ALW1186" s="15"/>
      <c r="ALX1186" s="15"/>
    </row>
    <row r="1187" spans="1:1012" s="14" customFormat="1" ht="36.75" customHeight="1" x14ac:dyDescent="0.25">
      <c r="A1187" s="48" t="s">
        <v>447</v>
      </c>
      <c r="B1187" s="46">
        <v>30</v>
      </c>
      <c r="C1187" s="79" t="s">
        <v>586</v>
      </c>
      <c r="D1187" s="49">
        <v>0.97789999999999999</v>
      </c>
      <c r="E1187" s="49">
        <v>0.97789999999999999</v>
      </c>
      <c r="ALR1187" s="15"/>
      <c r="ALS1187" s="15"/>
      <c r="ALT1187" s="15"/>
      <c r="ALU1187" s="15"/>
      <c r="ALV1187" s="15"/>
      <c r="ALW1187" s="15"/>
      <c r="ALX1187" s="15"/>
    </row>
    <row r="1188" spans="1:1012" s="14" customFormat="1" ht="36.75" customHeight="1" x14ac:dyDescent="0.25">
      <c r="A1188" s="48" t="s">
        <v>447</v>
      </c>
      <c r="B1188" s="46">
        <v>32</v>
      </c>
      <c r="C1188" s="79" t="s">
        <v>586</v>
      </c>
      <c r="D1188" s="49">
        <v>0.99319999999999997</v>
      </c>
      <c r="E1188" s="49">
        <v>0.97789999999999999</v>
      </c>
      <c r="ALR1188" s="15"/>
      <c r="ALS1188" s="15"/>
      <c r="ALT1188" s="15"/>
      <c r="ALU1188" s="15"/>
      <c r="ALV1188" s="15"/>
      <c r="ALW1188" s="15"/>
      <c r="ALX1188" s="15"/>
    </row>
    <row r="1189" spans="1:1012" s="14" customFormat="1" ht="36.75" customHeight="1" x14ac:dyDescent="0.25">
      <c r="A1189" s="48" t="s">
        <v>447</v>
      </c>
      <c r="B1189" s="46">
        <v>34</v>
      </c>
      <c r="C1189" s="79" t="s">
        <v>586</v>
      </c>
      <c r="D1189" s="20">
        <v>0.98640000000000005</v>
      </c>
      <c r="E1189" s="49">
        <v>0.97789999999999999</v>
      </c>
      <c r="ALR1189" s="15"/>
      <c r="ALS1189" s="15"/>
      <c r="ALT1189" s="15"/>
      <c r="ALU1189" s="15"/>
      <c r="ALV1189" s="15"/>
      <c r="ALW1189" s="15"/>
      <c r="ALX1189" s="15"/>
    </row>
    <row r="1190" spans="1:1012" s="14" customFormat="1" ht="36.75" customHeight="1" x14ac:dyDescent="0.25">
      <c r="A1190" s="48" t="s">
        <v>208</v>
      </c>
      <c r="B1190" s="46" t="s">
        <v>591</v>
      </c>
      <c r="C1190" s="79" t="s">
        <v>586</v>
      </c>
      <c r="D1190" s="20">
        <v>0.97789999999999999</v>
      </c>
      <c r="E1190" s="49">
        <v>0.97789999999999999</v>
      </c>
      <c r="ALR1190" s="15"/>
      <c r="ALS1190" s="15"/>
      <c r="ALT1190" s="15"/>
      <c r="ALU1190" s="15"/>
      <c r="ALV1190" s="15"/>
      <c r="ALW1190" s="15"/>
      <c r="ALX1190" s="15"/>
    </row>
    <row r="1191" spans="1:1012" s="16" customFormat="1" ht="36.75" customHeight="1" x14ac:dyDescent="0.25">
      <c r="A1191" s="52" t="s">
        <v>385</v>
      </c>
      <c r="B1191" s="42">
        <v>1</v>
      </c>
      <c r="C1191" s="78" t="s">
        <v>586</v>
      </c>
      <c r="D1191" s="49">
        <v>0.95750000000000002</v>
      </c>
      <c r="E1191" s="49">
        <v>0.97789999999999999</v>
      </c>
      <c r="ALR1191" s="17"/>
      <c r="ALS1191" s="17"/>
      <c r="ALT1191" s="17"/>
      <c r="ALU1191" s="17"/>
      <c r="ALV1191" s="17"/>
      <c r="ALW1191" s="17"/>
      <c r="ALX1191" s="17"/>
    </row>
    <row r="1192" spans="1:1012" s="16" customFormat="1" ht="36.75" customHeight="1" x14ac:dyDescent="0.25">
      <c r="A1192" s="52" t="s">
        <v>592</v>
      </c>
      <c r="B1192" s="42">
        <v>8</v>
      </c>
      <c r="C1192" s="78" t="s">
        <v>586</v>
      </c>
      <c r="D1192" s="49">
        <v>0.97789999999999999</v>
      </c>
      <c r="E1192" s="49">
        <v>0.97789999999999999</v>
      </c>
      <c r="ALR1192" s="17"/>
      <c r="ALS1192" s="17"/>
      <c r="ALT1192" s="17"/>
      <c r="ALU1192" s="17"/>
      <c r="ALV1192" s="17"/>
      <c r="ALW1192" s="17"/>
      <c r="ALX1192" s="17"/>
    </row>
    <row r="1193" spans="1:1012" s="16" customFormat="1" ht="36.75" customHeight="1" x14ac:dyDescent="0.25">
      <c r="A1193" s="52" t="s">
        <v>593</v>
      </c>
      <c r="B1193" s="42">
        <v>34</v>
      </c>
      <c r="C1193" s="78" t="s">
        <v>586</v>
      </c>
      <c r="D1193" s="49">
        <v>0.97789999999999999</v>
      </c>
      <c r="E1193" s="49">
        <v>0.97789999999999999</v>
      </c>
      <c r="ALR1193" s="17"/>
      <c r="ALS1193" s="17"/>
      <c r="ALT1193" s="17"/>
      <c r="ALU1193" s="17"/>
      <c r="ALV1193" s="17"/>
      <c r="ALW1193" s="17"/>
      <c r="ALX1193" s="17"/>
    </row>
    <row r="1194" spans="1:1012" s="16" customFormat="1" ht="36.75" customHeight="1" x14ac:dyDescent="0.25">
      <c r="A1194" s="52" t="s">
        <v>593</v>
      </c>
      <c r="B1194" s="42">
        <v>33</v>
      </c>
      <c r="C1194" s="78" t="s">
        <v>586</v>
      </c>
      <c r="D1194" s="49">
        <v>0.97789999999999999</v>
      </c>
      <c r="E1194" s="49">
        <v>0.97789999999999999</v>
      </c>
      <c r="ALR1194" s="17"/>
      <c r="ALS1194" s="17"/>
      <c r="ALT1194" s="17"/>
      <c r="ALU1194" s="17"/>
      <c r="ALV1194" s="17"/>
      <c r="ALW1194" s="17"/>
      <c r="ALX1194" s="17"/>
    </row>
    <row r="1195" spans="1:1012" s="16" customFormat="1" ht="36.75" customHeight="1" x14ac:dyDescent="0.25">
      <c r="A1195" s="52" t="s">
        <v>593</v>
      </c>
      <c r="B1195" s="42">
        <v>37</v>
      </c>
      <c r="C1195" s="78" t="s">
        <v>586</v>
      </c>
      <c r="D1195" s="49">
        <v>0.97789999999999999</v>
      </c>
      <c r="E1195" s="49">
        <v>0.97789999999999999</v>
      </c>
      <c r="ALR1195" s="17"/>
      <c r="ALS1195" s="17"/>
      <c r="ALT1195" s="17"/>
      <c r="ALU1195" s="17"/>
      <c r="ALV1195" s="17"/>
      <c r="ALW1195" s="17"/>
      <c r="ALX1195" s="17"/>
    </row>
    <row r="1196" spans="1:1012" s="16" customFormat="1" ht="36.75" customHeight="1" x14ac:dyDescent="0.25">
      <c r="A1196" s="52" t="s">
        <v>593</v>
      </c>
      <c r="B1196" s="42">
        <v>28</v>
      </c>
      <c r="C1196" s="78" t="s">
        <v>586</v>
      </c>
      <c r="D1196" s="49">
        <v>0.97789999999999999</v>
      </c>
      <c r="E1196" s="49">
        <v>0.97789999999999999</v>
      </c>
      <c r="ALR1196" s="17"/>
      <c r="ALS1196" s="17"/>
      <c r="ALT1196" s="17"/>
      <c r="ALU1196" s="17"/>
      <c r="ALV1196" s="17"/>
      <c r="ALW1196" s="17"/>
      <c r="ALX1196" s="17"/>
    </row>
    <row r="1197" spans="1:1012" s="16" customFormat="1" ht="36.75" customHeight="1" x14ac:dyDescent="0.25">
      <c r="A1197" s="52" t="s">
        <v>593</v>
      </c>
      <c r="B1197" s="42">
        <v>32</v>
      </c>
      <c r="C1197" s="78" t="s">
        <v>586</v>
      </c>
      <c r="D1197" s="49">
        <v>0.97789999999999999</v>
      </c>
      <c r="E1197" s="49">
        <v>0.97789999999999999</v>
      </c>
      <c r="ALR1197" s="17"/>
      <c r="ALS1197" s="17"/>
      <c r="ALT1197" s="17"/>
      <c r="ALU1197" s="17"/>
      <c r="ALV1197" s="17"/>
      <c r="ALW1197" s="17"/>
      <c r="ALX1197" s="17"/>
    </row>
    <row r="1198" spans="1:1012" s="16" customFormat="1" ht="36.75" customHeight="1" x14ac:dyDescent="0.25">
      <c r="A1198" s="52" t="s">
        <v>200</v>
      </c>
      <c r="B1198" s="42">
        <v>91</v>
      </c>
      <c r="C1198" s="78" t="s">
        <v>586</v>
      </c>
      <c r="D1198" s="49">
        <v>0.97789999999999999</v>
      </c>
      <c r="E1198" s="49">
        <v>0.97789999999999999</v>
      </c>
      <c r="ALR1198" s="17"/>
      <c r="ALS1198" s="17"/>
      <c r="ALT1198" s="17"/>
      <c r="ALU1198" s="17"/>
      <c r="ALV1198" s="17"/>
      <c r="ALW1198" s="17"/>
      <c r="ALX1198" s="17"/>
    </row>
    <row r="1199" spans="1:1012" s="16" customFormat="1" ht="36.75" customHeight="1" x14ac:dyDescent="0.25">
      <c r="A1199" s="52" t="s">
        <v>200</v>
      </c>
      <c r="B1199" s="42">
        <v>93</v>
      </c>
      <c r="C1199" s="78" t="s">
        <v>586</v>
      </c>
      <c r="D1199" s="49">
        <v>0.97789999999999999</v>
      </c>
      <c r="E1199" s="49">
        <v>0.97789999999999999</v>
      </c>
      <c r="ALR1199" s="17"/>
      <c r="ALS1199" s="17"/>
      <c r="ALT1199" s="17"/>
      <c r="ALU1199" s="17"/>
      <c r="ALV1199" s="17"/>
      <c r="ALW1199" s="17"/>
      <c r="ALX1199" s="17"/>
    </row>
    <row r="1200" spans="1:1012" s="16" customFormat="1" ht="36.75" customHeight="1" x14ac:dyDescent="0.25">
      <c r="A1200" s="52" t="s">
        <v>200</v>
      </c>
      <c r="B1200" s="42">
        <v>89</v>
      </c>
      <c r="C1200" s="78" t="s">
        <v>586</v>
      </c>
      <c r="D1200" s="49">
        <v>0.97789999999999999</v>
      </c>
      <c r="E1200" s="49">
        <v>0.97789999999999999</v>
      </c>
      <c r="ALR1200" s="17"/>
      <c r="ALS1200" s="17"/>
      <c r="ALT1200" s="17"/>
      <c r="ALU1200" s="17"/>
      <c r="ALV1200" s="17"/>
      <c r="ALW1200" s="17"/>
      <c r="ALX1200" s="17"/>
    </row>
    <row r="1201" spans="1:1012" s="16" customFormat="1" ht="36.75" customHeight="1" x14ac:dyDescent="0.25">
      <c r="A1201" s="57" t="s">
        <v>249</v>
      </c>
      <c r="B1201" s="42">
        <v>36</v>
      </c>
      <c r="C1201" s="78" t="s">
        <v>586</v>
      </c>
      <c r="D1201" s="49">
        <v>0.97789999999999999</v>
      </c>
      <c r="E1201" s="49">
        <v>0.97789999999999999</v>
      </c>
    </row>
    <row r="1202" spans="1:1012" s="16" customFormat="1" ht="36.75" customHeight="1" x14ac:dyDescent="0.25">
      <c r="A1202" s="52" t="s">
        <v>200</v>
      </c>
      <c r="B1202" s="42">
        <v>95</v>
      </c>
      <c r="C1202" s="78" t="s">
        <v>586</v>
      </c>
      <c r="D1202" s="49">
        <v>0.9274</v>
      </c>
      <c r="E1202" s="49">
        <v>0.97789999999999999</v>
      </c>
      <c r="ALR1202" s="17"/>
      <c r="ALS1202" s="17"/>
      <c r="ALT1202" s="17"/>
      <c r="ALU1202" s="17"/>
      <c r="ALV1202" s="17"/>
      <c r="ALW1202" s="17"/>
      <c r="ALX1202" s="17"/>
    </row>
    <row r="1203" spans="1:1012" s="16" customFormat="1" ht="36.75" customHeight="1" x14ac:dyDescent="0.25">
      <c r="A1203" s="52" t="s">
        <v>200</v>
      </c>
      <c r="B1203" s="42">
        <v>99</v>
      </c>
      <c r="C1203" s="78" t="s">
        <v>586</v>
      </c>
      <c r="D1203" s="49">
        <v>0.97789999999999999</v>
      </c>
      <c r="E1203" s="49">
        <v>0.97789999999999999</v>
      </c>
      <c r="ALR1203" s="17"/>
      <c r="ALS1203" s="17"/>
      <c r="ALT1203" s="17"/>
      <c r="ALU1203" s="17"/>
      <c r="ALV1203" s="17"/>
      <c r="ALW1203" s="17"/>
      <c r="ALX1203" s="17"/>
    </row>
    <row r="1204" spans="1:1012" s="16" customFormat="1" ht="36.75" customHeight="1" x14ac:dyDescent="0.25">
      <c r="A1204" s="52" t="s">
        <v>594</v>
      </c>
      <c r="B1204" s="42" t="s">
        <v>595</v>
      </c>
      <c r="C1204" s="78" t="s">
        <v>586</v>
      </c>
      <c r="D1204" s="49">
        <v>0.96260000000000001</v>
      </c>
      <c r="E1204" s="49">
        <v>0.97789999999999999</v>
      </c>
      <c r="ALR1204" s="17"/>
      <c r="ALS1204" s="17"/>
      <c r="ALT1204" s="17"/>
      <c r="ALU1204" s="17"/>
      <c r="ALV1204" s="17"/>
      <c r="ALW1204" s="17"/>
      <c r="ALX1204" s="17"/>
    </row>
    <row r="1205" spans="1:1012" s="16" customFormat="1" ht="36.75" customHeight="1" x14ac:dyDescent="0.25">
      <c r="A1205" s="57" t="s">
        <v>249</v>
      </c>
      <c r="B1205" s="42" t="s">
        <v>596</v>
      </c>
      <c r="C1205" s="78" t="s">
        <v>586</v>
      </c>
      <c r="D1205" s="49">
        <v>0.99319999999999997</v>
      </c>
      <c r="E1205" s="49">
        <v>0.97789999999999999</v>
      </c>
      <c r="ALR1205" s="17"/>
      <c r="ALS1205" s="17"/>
      <c r="ALT1205" s="17"/>
      <c r="ALU1205" s="17"/>
      <c r="ALV1205" s="17"/>
      <c r="ALW1205" s="17"/>
      <c r="ALX1205" s="17"/>
    </row>
    <row r="1206" spans="1:1012" s="16" customFormat="1" ht="36.75" customHeight="1" x14ac:dyDescent="0.25">
      <c r="A1206" s="57" t="s">
        <v>249</v>
      </c>
      <c r="B1206" s="42">
        <v>31</v>
      </c>
      <c r="C1206" s="78" t="s">
        <v>586</v>
      </c>
      <c r="D1206" s="49">
        <v>0.97789999999999999</v>
      </c>
      <c r="E1206" s="49">
        <v>0.97789999999999999</v>
      </c>
      <c r="ALR1206" s="17"/>
      <c r="ALS1206" s="17"/>
      <c r="ALT1206" s="17"/>
      <c r="ALU1206" s="17"/>
      <c r="ALV1206" s="17"/>
      <c r="ALW1206" s="17"/>
      <c r="ALX1206" s="17"/>
    </row>
    <row r="1207" spans="1:1012" s="16" customFormat="1" ht="36.75" customHeight="1" x14ac:dyDescent="0.25">
      <c r="A1207" s="52" t="s">
        <v>597</v>
      </c>
      <c r="B1207" s="42" t="s">
        <v>322</v>
      </c>
      <c r="C1207" s="78" t="s">
        <v>586</v>
      </c>
      <c r="D1207" s="49">
        <v>0.97789999999999999</v>
      </c>
      <c r="E1207" s="49">
        <v>0.97789999999999999</v>
      </c>
      <c r="ALR1207" s="17"/>
      <c r="ALS1207" s="17"/>
      <c r="ALT1207" s="17"/>
      <c r="ALU1207" s="17"/>
      <c r="ALV1207" s="17"/>
      <c r="ALW1207" s="17"/>
      <c r="ALX1207" s="17"/>
    </row>
    <row r="1208" spans="1:1012" s="16" customFormat="1" ht="36.75" customHeight="1" x14ac:dyDescent="0.25">
      <c r="A1208" s="52" t="s">
        <v>597</v>
      </c>
      <c r="B1208" s="42" t="s">
        <v>598</v>
      </c>
      <c r="C1208" s="78" t="s">
        <v>586</v>
      </c>
      <c r="D1208" s="49">
        <v>0.97789999999999999</v>
      </c>
      <c r="E1208" s="49">
        <v>0.97789999999999999</v>
      </c>
      <c r="ALR1208" s="17"/>
      <c r="ALS1208" s="17"/>
      <c r="ALT1208" s="17"/>
      <c r="ALU1208" s="17"/>
      <c r="ALV1208" s="17"/>
      <c r="ALW1208" s="17"/>
      <c r="ALX1208" s="17"/>
    </row>
    <row r="1209" spans="1:1012" s="16" customFormat="1" ht="36.75" customHeight="1" x14ac:dyDescent="0.25">
      <c r="A1209" s="52" t="s">
        <v>446</v>
      </c>
      <c r="B1209" s="42" t="s">
        <v>599</v>
      </c>
      <c r="C1209" s="78" t="s">
        <v>586</v>
      </c>
      <c r="D1209" s="49">
        <v>0.97789999999999999</v>
      </c>
      <c r="E1209" s="49">
        <v>0.97789999999999999</v>
      </c>
      <c r="ALR1209" s="17"/>
      <c r="ALS1209" s="17"/>
      <c r="ALT1209" s="17"/>
      <c r="ALU1209" s="17"/>
      <c r="ALV1209" s="17"/>
      <c r="ALW1209" s="17"/>
      <c r="ALX1209" s="17"/>
    </row>
    <row r="1210" spans="1:1012" s="16" customFormat="1" ht="36.75" customHeight="1" x14ac:dyDescent="0.25">
      <c r="A1210" s="52" t="s">
        <v>597</v>
      </c>
      <c r="B1210" s="42" t="s">
        <v>600</v>
      </c>
      <c r="C1210" s="78" t="s">
        <v>586</v>
      </c>
      <c r="D1210" s="49">
        <v>0.97789999999999999</v>
      </c>
      <c r="E1210" s="49">
        <v>0.97789999999999999</v>
      </c>
      <c r="ALR1210" s="17"/>
      <c r="ALS1210" s="17"/>
      <c r="ALT1210" s="17"/>
      <c r="ALU1210" s="17"/>
      <c r="ALV1210" s="17"/>
      <c r="ALW1210" s="17"/>
      <c r="ALX1210" s="17"/>
    </row>
    <row r="1211" spans="1:1012" s="16" customFormat="1" ht="36.75" customHeight="1" x14ac:dyDescent="0.25">
      <c r="A1211" s="52" t="s">
        <v>597</v>
      </c>
      <c r="B1211" s="42" t="s">
        <v>342</v>
      </c>
      <c r="C1211" s="78" t="s">
        <v>586</v>
      </c>
      <c r="D1211" s="49">
        <v>0.97789999999999999</v>
      </c>
      <c r="E1211" s="49">
        <v>0.97789999999999999</v>
      </c>
      <c r="ALR1211" s="17"/>
      <c r="ALS1211" s="17"/>
      <c r="ALT1211" s="17"/>
      <c r="ALU1211" s="17"/>
      <c r="ALV1211" s="17"/>
      <c r="ALW1211" s="17"/>
      <c r="ALX1211" s="17"/>
    </row>
    <row r="1212" spans="1:1012" s="16" customFormat="1" ht="36.75" customHeight="1" x14ac:dyDescent="0.25">
      <c r="A1212" s="52" t="s">
        <v>447</v>
      </c>
      <c r="B1212" s="42">
        <v>14</v>
      </c>
      <c r="C1212" s="78" t="s">
        <v>586</v>
      </c>
      <c r="D1212" s="49">
        <v>0.97789999999999999</v>
      </c>
      <c r="E1212" s="49">
        <v>0.97789999999999999</v>
      </c>
      <c r="ALR1212" s="17"/>
      <c r="ALS1212" s="17"/>
      <c r="ALT1212" s="17"/>
      <c r="ALU1212" s="17"/>
      <c r="ALV1212" s="17"/>
      <c r="ALW1212" s="17"/>
      <c r="ALX1212" s="17"/>
    </row>
    <row r="1213" spans="1:1012" s="16" customFormat="1" ht="36.75" customHeight="1" x14ac:dyDescent="0.25">
      <c r="A1213" s="52" t="s">
        <v>447</v>
      </c>
      <c r="B1213" s="42">
        <v>16</v>
      </c>
      <c r="C1213" s="78" t="s">
        <v>586</v>
      </c>
      <c r="D1213" s="49">
        <v>0.97789999999999999</v>
      </c>
      <c r="E1213" s="49">
        <v>0.97789999999999999</v>
      </c>
      <c r="ALR1213" s="17"/>
      <c r="ALS1213" s="17"/>
      <c r="ALT1213" s="17"/>
      <c r="ALU1213" s="17"/>
      <c r="ALV1213" s="17"/>
      <c r="ALW1213" s="17"/>
      <c r="ALX1213" s="17"/>
    </row>
    <row r="1214" spans="1:1012" s="14" customFormat="1" ht="36.75" customHeight="1" x14ac:dyDescent="0.25">
      <c r="A1214" s="48" t="s">
        <v>447</v>
      </c>
      <c r="B1214" s="46" t="s">
        <v>601</v>
      </c>
      <c r="C1214" s="46" t="s">
        <v>602</v>
      </c>
      <c r="D1214" s="20">
        <v>0.98</v>
      </c>
      <c r="E1214" s="20">
        <v>0.98</v>
      </c>
      <c r="ALR1214" s="15"/>
      <c r="ALS1214" s="15"/>
      <c r="ALT1214" s="15"/>
      <c r="ALU1214" s="15"/>
      <c r="ALV1214" s="15"/>
      <c r="ALW1214" s="15"/>
      <c r="ALX1214" s="15"/>
    </row>
    <row r="1215" spans="1:1012" s="16" customFormat="1" ht="36.75" customHeight="1" x14ac:dyDescent="0.25">
      <c r="A1215" s="52" t="s">
        <v>381</v>
      </c>
      <c r="B1215" s="42">
        <v>55</v>
      </c>
      <c r="C1215" s="78" t="s">
        <v>586</v>
      </c>
      <c r="D1215" s="49">
        <v>0.99319999999999997</v>
      </c>
      <c r="E1215" s="49">
        <v>0.97789999999999999</v>
      </c>
      <c r="ALR1215" s="17"/>
      <c r="ALS1215" s="17"/>
      <c r="ALT1215" s="17"/>
      <c r="ALU1215" s="17"/>
      <c r="ALV1215" s="17"/>
      <c r="ALW1215" s="17"/>
      <c r="ALX1215" s="17"/>
    </row>
    <row r="1216" spans="1:1012" s="16" customFormat="1" ht="36.75" customHeight="1" x14ac:dyDescent="0.25">
      <c r="A1216" s="52" t="s">
        <v>574</v>
      </c>
      <c r="B1216" s="42">
        <v>57</v>
      </c>
      <c r="C1216" s="78" t="s">
        <v>586</v>
      </c>
      <c r="D1216" s="49">
        <v>0.99319999999999997</v>
      </c>
      <c r="E1216" s="49">
        <v>0.97789999999999999</v>
      </c>
      <c r="ALR1216" s="17"/>
      <c r="ALS1216" s="17"/>
      <c r="ALT1216" s="17"/>
      <c r="ALU1216" s="17"/>
      <c r="ALV1216" s="17"/>
      <c r="ALW1216" s="17"/>
      <c r="ALX1216" s="17"/>
    </row>
    <row r="1217" spans="1:1012" s="16" customFormat="1" ht="36.75" customHeight="1" x14ac:dyDescent="0.25">
      <c r="A1217" s="52" t="s">
        <v>574</v>
      </c>
      <c r="B1217" s="42" t="s">
        <v>603</v>
      </c>
      <c r="C1217" s="78" t="s">
        <v>586</v>
      </c>
      <c r="D1217" s="49">
        <v>0.99319999999999997</v>
      </c>
      <c r="E1217" s="49">
        <v>0.97789999999999999</v>
      </c>
      <c r="ALR1217" s="17"/>
      <c r="ALS1217" s="17"/>
      <c r="ALT1217" s="17"/>
      <c r="ALU1217" s="17"/>
      <c r="ALV1217" s="17"/>
      <c r="ALW1217" s="17"/>
      <c r="ALX1217" s="17"/>
    </row>
    <row r="1218" spans="1:1012" s="16" customFormat="1" ht="36.75" customHeight="1" x14ac:dyDescent="0.25">
      <c r="A1218" s="52" t="s">
        <v>574</v>
      </c>
      <c r="B1218" s="42" t="s">
        <v>604</v>
      </c>
      <c r="C1218" s="78" t="s">
        <v>586</v>
      </c>
      <c r="D1218" s="49">
        <v>0.97789999999999999</v>
      </c>
      <c r="E1218" s="49">
        <v>0.97789999999999999</v>
      </c>
      <c r="ALR1218" s="17"/>
      <c r="ALS1218" s="17"/>
      <c r="ALT1218" s="17"/>
      <c r="ALU1218" s="17"/>
      <c r="ALV1218" s="17"/>
      <c r="ALW1218" s="17"/>
      <c r="ALX1218" s="17"/>
    </row>
    <row r="1219" spans="1:1012" s="16" customFormat="1" ht="36.75" customHeight="1" x14ac:dyDescent="0.25">
      <c r="A1219" s="52" t="s">
        <v>574</v>
      </c>
      <c r="B1219" s="42" t="s">
        <v>605</v>
      </c>
      <c r="C1219" s="78" t="s">
        <v>586</v>
      </c>
      <c r="D1219" s="49">
        <v>0.97789999999999999</v>
      </c>
      <c r="E1219" s="49">
        <v>0.97789999999999999</v>
      </c>
      <c r="ALR1219" s="17"/>
      <c r="ALS1219" s="17"/>
      <c r="ALT1219" s="17"/>
      <c r="ALU1219" s="17"/>
      <c r="ALV1219" s="17"/>
      <c r="ALW1219" s="17"/>
      <c r="ALX1219" s="17"/>
    </row>
    <row r="1220" spans="1:1012" s="16" customFormat="1" ht="36.75" customHeight="1" x14ac:dyDescent="0.25">
      <c r="A1220" s="52" t="s">
        <v>574</v>
      </c>
      <c r="B1220" s="42" t="s">
        <v>606</v>
      </c>
      <c r="C1220" s="78" t="s">
        <v>586</v>
      </c>
      <c r="D1220" s="49">
        <v>0.97789999999999999</v>
      </c>
      <c r="E1220" s="49">
        <v>0.97789999999999999</v>
      </c>
      <c r="ALR1220" s="17"/>
      <c r="ALS1220" s="17"/>
      <c r="ALT1220" s="17"/>
      <c r="ALU1220" s="17"/>
      <c r="ALV1220" s="17"/>
      <c r="ALW1220" s="17"/>
      <c r="ALX1220" s="17"/>
    </row>
    <row r="1221" spans="1:1012" s="16" customFormat="1" ht="36.75" customHeight="1" x14ac:dyDescent="0.25">
      <c r="A1221" s="52" t="s">
        <v>574</v>
      </c>
      <c r="B1221" s="42">
        <v>61</v>
      </c>
      <c r="C1221" s="78" t="s">
        <v>586</v>
      </c>
      <c r="D1221" s="49">
        <v>0.97789999999999999</v>
      </c>
      <c r="E1221" s="49">
        <v>0.97789999999999999</v>
      </c>
      <c r="ALR1221" s="17"/>
      <c r="ALS1221" s="17"/>
      <c r="ALT1221" s="17"/>
      <c r="ALU1221" s="17"/>
      <c r="ALV1221" s="17"/>
      <c r="ALW1221" s="17"/>
      <c r="ALX1221" s="17"/>
    </row>
    <row r="1222" spans="1:1012" s="16" customFormat="1" ht="36.75" customHeight="1" x14ac:dyDescent="0.25">
      <c r="A1222" s="52" t="s">
        <v>215</v>
      </c>
      <c r="B1222" s="42">
        <v>2</v>
      </c>
      <c r="C1222" s="78" t="s">
        <v>586</v>
      </c>
      <c r="D1222" s="49">
        <v>0.99319999999999997</v>
      </c>
      <c r="E1222" s="49">
        <v>0.97789999999999999</v>
      </c>
      <c r="ALR1222" s="17"/>
      <c r="ALS1222" s="17"/>
      <c r="ALT1222" s="17"/>
      <c r="ALU1222" s="17"/>
      <c r="ALV1222" s="17"/>
      <c r="ALW1222" s="17"/>
      <c r="ALX1222" s="17"/>
    </row>
    <row r="1223" spans="1:1012" s="16" customFormat="1" ht="36.75" customHeight="1" x14ac:dyDescent="0.25">
      <c r="A1223" s="52" t="s">
        <v>215</v>
      </c>
      <c r="B1223" s="42" t="s">
        <v>471</v>
      </c>
      <c r="C1223" s="78" t="s">
        <v>586</v>
      </c>
      <c r="D1223" s="49">
        <v>0.99319999999999997</v>
      </c>
      <c r="E1223" s="49">
        <v>0.97789999999999999</v>
      </c>
      <c r="ALR1223" s="17"/>
      <c r="ALS1223" s="17"/>
      <c r="ALT1223" s="17"/>
      <c r="ALU1223" s="17"/>
      <c r="ALV1223" s="17"/>
      <c r="ALW1223" s="17"/>
      <c r="ALX1223" s="17"/>
    </row>
    <row r="1224" spans="1:1012" s="16" customFormat="1" ht="36.75" customHeight="1" x14ac:dyDescent="0.25">
      <c r="A1224" s="52" t="s">
        <v>215</v>
      </c>
      <c r="B1224" s="42" t="s">
        <v>535</v>
      </c>
      <c r="C1224" s="78" t="s">
        <v>586</v>
      </c>
      <c r="D1224" s="49">
        <v>0.99319999999999997</v>
      </c>
      <c r="E1224" s="49">
        <v>0.97789999999999999</v>
      </c>
      <c r="ALR1224" s="17"/>
      <c r="ALS1224" s="17"/>
      <c r="ALT1224" s="17"/>
      <c r="ALU1224" s="17"/>
      <c r="ALV1224" s="17"/>
      <c r="ALW1224" s="17"/>
      <c r="ALX1224" s="17"/>
    </row>
    <row r="1225" spans="1:1012" s="16" customFormat="1" ht="36.75" customHeight="1" x14ac:dyDescent="0.25">
      <c r="A1225" s="52" t="s">
        <v>607</v>
      </c>
      <c r="B1225" s="42">
        <v>46</v>
      </c>
      <c r="C1225" s="78" t="s">
        <v>586</v>
      </c>
      <c r="D1225" s="49">
        <v>0.97789999999999999</v>
      </c>
      <c r="E1225" s="49">
        <v>0.97789999999999999</v>
      </c>
      <c r="ALR1225" s="17"/>
      <c r="ALS1225" s="17"/>
      <c r="ALT1225" s="17"/>
      <c r="ALU1225" s="17"/>
      <c r="ALV1225" s="17"/>
      <c r="ALW1225" s="17"/>
      <c r="ALX1225" s="17"/>
    </row>
    <row r="1226" spans="1:1012" s="16" customFormat="1" ht="36.75" customHeight="1" x14ac:dyDescent="0.25">
      <c r="A1226" s="52" t="s">
        <v>607</v>
      </c>
      <c r="B1226" s="42">
        <v>56</v>
      </c>
      <c r="C1226" s="78" t="s">
        <v>586</v>
      </c>
      <c r="D1226" s="49">
        <v>0.97789999999999999</v>
      </c>
      <c r="E1226" s="49">
        <v>0.97789999999999999</v>
      </c>
      <c r="ALR1226" s="17"/>
      <c r="ALS1226" s="17"/>
      <c r="ALT1226" s="17"/>
      <c r="ALU1226" s="17"/>
      <c r="ALV1226" s="17"/>
      <c r="ALW1226" s="17"/>
      <c r="ALX1226" s="17"/>
    </row>
    <row r="1227" spans="1:1012" s="16" customFormat="1" ht="36.75" customHeight="1" x14ac:dyDescent="0.25">
      <c r="A1227" s="52" t="s">
        <v>608</v>
      </c>
      <c r="B1227" s="42">
        <v>24</v>
      </c>
      <c r="C1227" s="78" t="s">
        <v>586</v>
      </c>
      <c r="D1227" s="49">
        <v>0.97789999999999999</v>
      </c>
      <c r="E1227" s="49">
        <v>0.97789999999999999</v>
      </c>
      <c r="ALR1227" s="17"/>
      <c r="ALS1227" s="17"/>
      <c r="ALT1227" s="17"/>
      <c r="ALU1227" s="17"/>
      <c r="ALV1227" s="17"/>
      <c r="ALW1227" s="17"/>
      <c r="ALX1227" s="17"/>
    </row>
    <row r="1228" spans="1:1012" s="16" customFormat="1" ht="36.75" customHeight="1" x14ac:dyDescent="0.25">
      <c r="A1228" s="52" t="s">
        <v>609</v>
      </c>
      <c r="B1228" s="42">
        <v>26</v>
      </c>
      <c r="C1228" s="78" t="s">
        <v>586</v>
      </c>
      <c r="D1228" s="49">
        <v>0.97789999999999999</v>
      </c>
      <c r="E1228" s="49">
        <v>0.97789999999999999</v>
      </c>
      <c r="ALR1228" s="17"/>
      <c r="ALS1228" s="17"/>
      <c r="ALT1228" s="17"/>
      <c r="ALU1228" s="17"/>
      <c r="ALV1228" s="17"/>
      <c r="ALW1228" s="17"/>
      <c r="ALX1228" s="17"/>
    </row>
    <row r="1229" spans="1:1012" s="16" customFormat="1" ht="36.75" customHeight="1" x14ac:dyDescent="0.25">
      <c r="A1229" s="41" t="s">
        <v>207</v>
      </c>
      <c r="B1229" s="42" t="s">
        <v>610</v>
      </c>
      <c r="C1229" s="78" t="s">
        <v>586</v>
      </c>
      <c r="D1229" s="49">
        <v>0.96940000000000004</v>
      </c>
      <c r="E1229" s="49">
        <v>0.97789999999999999</v>
      </c>
      <c r="ALR1229" s="17"/>
      <c r="ALS1229" s="17"/>
      <c r="ALT1229" s="17"/>
      <c r="ALU1229" s="17"/>
      <c r="ALV1229" s="17"/>
      <c r="ALW1229" s="17"/>
      <c r="ALX1229" s="17"/>
    </row>
    <row r="1230" spans="1:1012" s="16" customFormat="1" ht="36.75" customHeight="1" x14ac:dyDescent="0.25">
      <c r="A1230" s="52" t="s">
        <v>611</v>
      </c>
      <c r="B1230" s="42" t="s">
        <v>612</v>
      </c>
      <c r="C1230" s="78" t="s">
        <v>586</v>
      </c>
      <c r="D1230" s="49">
        <v>0.97789999999999999</v>
      </c>
      <c r="E1230" s="49">
        <v>0.97789999999999999</v>
      </c>
      <c r="ALR1230" s="17"/>
      <c r="ALS1230" s="17"/>
      <c r="ALT1230" s="17"/>
      <c r="ALU1230" s="17"/>
      <c r="ALV1230" s="17"/>
      <c r="ALW1230" s="17"/>
      <c r="ALX1230" s="17"/>
    </row>
    <row r="1231" spans="1:1012" s="16" customFormat="1" ht="36.75" customHeight="1" x14ac:dyDescent="0.25">
      <c r="A1231" s="52" t="s">
        <v>381</v>
      </c>
      <c r="B1231" s="42" t="s">
        <v>613</v>
      </c>
      <c r="C1231" s="78" t="s">
        <v>586</v>
      </c>
      <c r="D1231" s="49">
        <v>0.97789999999999999</v>
      </c>
      <c r="E1231" s="49">
        <v>0.97789999999999999</v>
      </c>
      <c r="ALR1231" s="17"/>
      <c r="ALS1231" s="17"/>
      <c r="ALT1231" s="17"/>
      <c r="ALU1231" s="17"/>
      <c r="ALV1231" s="17"/>
      <c r="ALW1231" s="17"/>
      <c r="ALX1231" s="17"/>
    </row>
    <row r="1232" spans="1:1012" s="16" customFormat="1" ht="36.75" customHeight="1" x14ac:dyDescent="0.25">
      <c r="A1232" s="52" t="s">
        <v>592</v>
      </c>
      <c r="B1232" s="42">
        <v>3</v>
      </c>
      <c r="C1232" s="78" t="s">
        <v>586</v>
      </c>
      <c r="D1232" s="42">
        <v>0.95750000000000002</v>
      </c>
      <c r="E1232" s="49">
        <v>0.97789999999999999</v>
      </c>
      <c r="ALR1232" s="17"/>
      <c r="ALS1232" s="17"/>
      <c r="ALT1232" s="17"/>
      <c r="ALU1232" s="17"/>
      <c r="ALV1232" s="17"/>
      <c r="ALW1232" s="17"/>
      <c r="ALX1232" s="17"/>
    </row>
    <row r="1233" spans="1:1012" s="16" customFormat="1" ht="36.75" customHeight="1" x14ac:dyDescent="0.25">
      <c r="A1233" s="52" t="s">
        <v>592</v>
      </c>
      <c r="B1233" s="42">
        <v>5</v>
      </c>
      <c r="C1233" s="78" t="s">
        <v>586</v>
      </c>
      <c r="D1233" s="49">
        <v>0.95750000000000002</v>
      </c>
      <c r="E1233" s="49">
        <v>0.97789999999999999</v>
      </c>
      <c r="ALR1233" s="17"/>
      <c r="ALS1233" s="17"/>
      <c r="ALT1233" s="17"/>
      <c r="ALU1233" s="17"/>
      <c r="ALV1233" s="17"/>
      <c r="ALW1233" s="17"/>
      <c r="ALX1233" s="17"/>
    </row>
    <row r="1234" spans="1:1012" s="16" customFormat="1" ht="36.75" customHeight="1" x14ac:dyDescent="0.25">
      <c r="A1234" s="52" t="s">
        <v>592</v>
      </c>
      <c r="B1234" s="42">
        <v>7</v>
      </c>
      <c r="C1234" s="78" t="s">
        <v>586</v>
      </c>
      <c r="D1234" s="49">
        <v>0.95750000000000002</v>
      </c>
      <c r="E1234" s="49">
        <v>0.97789999999999999</v>
      </c>
      <c r="ALR1234" s="17"/>
      <c r="ALS1234" s="17"/>
      <c r="ALT1234" s="17"/>
      <c r="ALU1234" s="17"/>
      <c r="ALV1234" s="17"/>
      <c r="ALW1234" s="17"/>
      <c r="ALX1234" s="17"/>
    </row>
    <row r="1235" spans="1:1012" s="16" customFormat="1" ht="36.75" customHeight="1" x14ac:dyDescent="0.25">
      <c r="A1235" s="52" t="s">
        <v>593</v>
      </c>
      <c r="B1235" s="42" t="s">
        <v>379</v>
      </c>
      <c r="C1235" s="78" t="s">
        <v>586</v>
      </c>
      <c r="D1235" s="49">
        <v>0.97789999999999999</v>
      </c>
      <c r="E1235" s="49">
        <v>0.97789999999999999</v>
      </c>
      <c r="ALR1235" s="17"/>
      <c r="ALS1235" s="17"/>
      <c r="ALT1235" s="17"/>
      <c r="ALU1235" s="17"/>
      <c r="ALV1235" s="17"/>
      <c r="ALW1235" s="17"/>
      <c r="ALX1235" s="17"/>
    </row>
    <row r="1236" spans="1:1012" s="16" customFormat="1" ht="36.75" customHeight="1" x14ac:dyDescent="0.25">
      <c r="A1236" s="52" t="s">
        <v>593</v>
      </c>
      <c r="B1236" s="42" t="s">
        <v>614</v>
      </c>
      <c r="C1236" s="78" t="s">
        <v>586</v>
      </c>
      <c r="D1236" s="49">
        <v>0.97789999999999999</v>
      </c>
      <c r="E1236" s="49">
        <v>0.97789999999999999</v>
      </c>
      <c r="ALR1236" s="17"/>
      <c r="ALS1236" s="17"/>
      <c r="ALT1236" s="17"/>
      <c r="ALU1236" s="17"/>
      <c r="ALV1236" s="17"/>
      <c r="ALW1236" s="17"/>
      <c r="ALX1236" s="17"/>
    </row>
    <row r="1237" spans="1:1012" s="16" customFormat="1" ht="36.75" customHeight="1" x14ac:dyDescent="0.25">
      <c r="A1237" s="52" t="s">
        <v>593</v>
      </c>
      <c r="B1237" s="42">
        <v>39</v>
      </c>
      <c r="C1237" s="78" t="s">
        <v>586</v>
      </c>
      <c r="D1237" s="49">
        <v>0.97789999999999999</v>
      </c>
      <c r="E1237" s="49">
        <v>0.97789999999999999</v>
      </c>
      <c r="ALR1237" s="17"/>
      <c r="ALS1237" s="17"/>
      <c r="ALT1237" s="17"/>
      <c r="ALU1237" s="17"/>
      <c r="ALV1237" s="17"/>
      <c r="ALW1237" s="17"/>
      <c r="ALX1237" s="17"/>
    </row>
    <row r="1238" spans="1:1012" s="16" customFormat="1" ht="36.75" customHeight="1" x14ac:dyDescent="0.25">
      <c r="A1238" s="52" t="s">
        <v>615</v>
      </c>
      <c r="B1238" s="42">
        <v>30</v>
      </c>
      <c r="C1238" s="78" t="s">
        <v>586</v>
      </c>
      <c r="D1238" s="49">
        <v>0.97789999999999999</v>
      </c>
      <c r="E1238" s="49">
        <v>0.97789999999999999</v>
      </c>
      <c r="ALR1238" s="17"/>
      <c r="ALS1238" s="17"/>
      <c r="ALT1238" s="17"/>
      <c r="ALU1238" s="17"/>
      <c r="ALV1238" s="17"/>
      <c r="ALW1238" s="17"/>
      <c r="ALX1238" s="17"/>
    </row>
    <row r="1239" spans="1:1012" s="16" customFormat="1" ht="36.75" customHeight="1" x14ac:dyDescent="0.25">
      <c r="A1239" s="52" t="s">
        <v>200</v>
      </c>
      <c r="B1239" s="42">
        <v>97</v>
      </c>
      <c r="C1239" s="78" t="s">
        <v>586</v>
      </c>
      <c r="D1239" s="49">
        <v>0.97789999999999999</v>
      </c>
      <c r="E1239" s="49">
        <v>0.97789999999999999</v>
      </c>
      <c r="ALR1239" s="17"/>
      <c r="ALS1239" s="17"/>
      <c r="ALT1239" s="17"/>
      <c r="ALU1239" s="17"/>
      <c r="ALV1239" s="17"/>
      <c r="ALW1239" s="17"/>
      <c r="ALX1239" s="17"/>
    </row>
    <row r="1240" spans="1:1012" s="16" customFormat="1" ht="36.75" customHeight="1" x14ac:dyDescent="0.25">
      <c r="A1240" s="52" t="s">
        <v>200</v>
      </c>
      <c r="B1240" s="42">
        <v>101</v>
      </c>
      <c r="C1240" s="78" t="s">
        <v>586</v>
      </c>
      <c r="D1240" s="49">
        <v>0.97789999999999999</v>
      </c>
      <c r="E1240" s="49">
        <v>0.97789999999999999</v>
      </c>
      <c r="ALR1240" s="17"/>
      <c r="ALS1240" s="17"/>
      <c r="ALT1240" s="17"/>
      <c r="ALU1240" s="17"/>
      <c r="ALV1240" s="17"/>
      <c r="ALW1240" s="17"/>
      <c r="ALX1240" s="17"/>
    </row>
    <row r="1241" spans="1:1012" s="16" customFormat="1" ht="36.75" customHeight="1" x14ac:dyDescent="0.25">
      <c r="A1241" s="52" t="s">
        <v>587</v>
      </c>
      <c r="B1241" s="42">
        <v>8</v>
      </c>
      <c r="C1241" s="78" t="s">
        <v>586</v>
      </c>
      <c r="D1241" s="49">
        <v>0.97789999999999999</v>
      </c>
      <c r="E1241" s="49">
        <v>0.97789999999999999</v>
      </c>
      <c r="ALR1241" s="17"/>
      <c r="ALS1241" s="17"/>
      <c r="ALT1241" s="17"/>
      <c r="ALU1241" s="17"/>
      <c r="ALV1241" s="17"/>
      <c r="ALW1241" s="17"/>
      <c r="ALX1241" s="17"/>
    </row>
    <row r="1242" spans="1:1012" s="16" customFormat="1" ht="36.75" customHeight="1" x14ac:dyDescent="0.25">
      <c r="A1242" s="52" t="s">
        <v>593</v>
      </c>
      <c r="B1242" s="42">
        <v>41</v>
      </c>
      <c r="C1242" s="78" t="s">
        <v>586</v>
      </c>
      <c r="D1242" s="49">
        <v>0.97789999999999999</v>
      </c>
      <c r="E1242" s="49">
        <v>0.97789999999999999</v>
      </c>
      <c r="ALR1242" s="17"/>
      <c r="ALS1242" s="17"/>
      <c r="ALT1242" s="17"/>
      <c r="ALU1242" s="17"/>
      <c r="ALV1242" s="17"/>
      <c r="ALW1242" s="17"/>
      <c r="ALX1242" s="17"/>
    </row>
    <row r="1243" spans="1:1012" s="16" customFormat="1" ht="36.75" customHeight="1" x14ac:dyDescent="0.25">
      <c r="A1243" s="52" t="s">
        <v>597</v>
      </c>
      <c r="B1243" s="42">
        <v>1</v>
      </c>
      <c r="C1243" s="78" t="s">
        <v>586</v>
      </c>
      <c r="D1243" s="49">
        <v>0.97789999999999999</v>
      </c>
      <c r="E1243" s="49">
        <v>0.97789999999999999</v>
      </c>
      <c r="ALR1243" s="17"/>
      <c r="ALS1243" s="17"/>
      <c r="ALT1243" s="17"/>
      <c r="ALU1243" s="17"/>
      <c r="ALV1243" s="17"/>
      <c r="ALW1243" s="17"/>
      <c r="ALX1243" s="17"/>
    </row>
    <row r="1244" spans="1:1012" s="16" customFormat="1" ht="36.75" customHeight="1" x14ac:dyDescent="0.25">
      <c r="A1244" s="52" t="s">
        <v>597</v>
      </c>
      <c r="B1244" s="42" t="s">
        <v>616</v>
      </c>
      <c r="C1244" s="78" t="s">
        <v>586</v>
      </c>
      <c r="D1244" s="49">
        <v>0.97789999999999999</v>
      </c>
      <c r="E1244" s="49">
        <v>0.97789999999999999</v>
      </c>
      <c r="ALR1244" s="17"/>
      <c r="ALS1244" s="17"/>
      <c r="ALT1244" s="17"/>
      <c r="ALU1244" s="17"/>
      <c r="ALV1244" s="17"/>
      <c r="ALW1244" s="17"/>
      <c r="ALX1244" s="17"/>
    </row>
    <row r="1245" spans="1:1012" s="16" customFormat="1" ht="36.75" customHeight="1" x14ac:dyDescent="0.25">
      <c r="A1245" s="52" t="s">
        <v>597</v>
      </c>
      <c r="B1245" s="42" t="s">
        <v>617</v>
      </c>
      <c r="C1245" s="78" t="s">
        <v>586</v>
      </c>
      <c r="D1245" s="49">
        <v>0.97789999999999999</v>
      </c>
      <c r="E1245" s="49">
        <v>0.97789999999999999</v>
      </c>
      <c r="ALR1245" s="17"/>
      <c r="ALS1245" s="17"/>
      <c r="ALT1245" s="17"/>
      <c r="ALU1245" s="17"/>
      <c r="ALV1245" s="17"/>
      <c r="ALW1245" s="17"/>
      <c r="ALX1245" s="17"/>
    </row>
    <row r="1246" spans="1:1012" s="14" customFormat="1" ht="36.75" customHeight="1" x14ac:dyDescent="0.25">
      <c r="A1246" s="48" t="s">
        <v>447</v>
      </c>
      <c r="B1246" s="80">
        <v>3</v>
      </c>
      <c r="C1246" s="46" t="s">
        <v>618</v>
      </c>
      <c r="D1246" s="49">
        <v>0.92110000000000003</v>
      </c>
      <c r="E1246" s="49">
        <v>0.91749999999999998</v>
      </c>
      <c r="ALR1246" s="15"/>
      <c r="ALS1246" s="15"/>
      <c r="ALT1246" s="15"/>
      <c r="ALU1246" s="15"/>
      <c r="ALV1246" s="15"/>
      <c r="ALW1246" s="15"/>
      <c r="ALX1246" s="15"/>
    </row>
    <row r="1247" spans="1:1012" s="14" customFormat="1" ht="36.75" customHeight="1" x14ac:dyDescent="0.25">
      <c r="A1247" s="48" t="s">
        <v>447</v>
      </c>
      <c r="B1247" s="80">
        <v>5</v>
      </c>
      <c r="C1247" s="46" t="s">
        <v>618</v>
      </c>
      <c r="D1247" s="49">
        <v>0.92110000000000003</v>
      </c>
      <c r="E1247" s="49">
        <v>0.91749999999999998</v>
      </c>
      <c r="ALR1247" s="15"/>
      <c r="ALS1247" s="15"/>
      <c r="ALT1247" s="15"/>
      <c r="ALU1247" s="15"/>
      <c r="ALV1247" s="15"/>
      <c r="ALW1247" s="15"/>
      <c r="ALX1247" s="15"/>
    </row>
    <row r="1248" spans="1:1012" s="16" customFormat="1" ht="36.75" customHeight="1" x14ac:dyDescent="0.25">
      <c r="A1248" s="52" t="s">
        <v>619</v>
      </c>
      <c r="B1248" s="42" t="s">
        <v>620</v>
      </c>
      <c r="C1248" s="78" t="s">
        <v>586</v>
      </c>
      <c r="D1248" s="49">
        <v>0.97789999999999999</v>
      </c>
      <c r="E1248" s="49">
        <v>0.97789999999999999</v>
      </c>
      <c r="ALR1248" s="17"/>
      <c r="ALS1248" s="17"/>
      <c r="ALT1248" s="17"/>
      <c r="ALU1248" s="17"/>
      <c r="ALV1248" s="17"/>
      <c r="ALW1248" s="17"/>
      <c r="ALX1248" s="17"/>
    </row>
    <row r="1249" spans="1:1012" s="16" customFormat="1" ht="36.75" customHeight="1" x14ac:dyDescent="0.25">
      <c r="A1249" s="52" t="s">
        <v>619</v>
      </c>
      <c r="B1249" s="42" t="s">
        <v>621</v>
      </c>
      <c r="C1249" s="78" t="s">
        <v>586</v>
      </c>
      <c r="D1249" s="49">
        <v>0.97789999999999999</v>
      </c>
      <c r="E1249" s="49">
        <v>0.97789999999999999</v>
      </c>
      <c r="ALR1249" s="17"/>
      <c r="ALS1249" s="17"/>
      <c r="ALT1249" s="17"/>
      <c r="ALU1249" s="17"/>
      <c r="ALV1249" s="17"/>
      <c r="ALW1249" s="17"/>
      <c r="ALX1249" s="17"/>
    </row>
    <row r="1250" spans="1:1012" s="16" customFormat="1" ht="36.75" customHeight="1" x14ac:dyDescent="0.25">
      <c r="A1250" s="52" t="s">
        <v>619</v>
      </c>
      <c r="B1250" s="42" t="s">
        <v>584</v>
      </c>
      <c r="C1250" s="78" t="s">
        <v>586</v>
      </c>
      <c r="D1250" s="49">
        <v>0.99319999999999997</v>
      </c>
      <c r="E1250" s="49">
        <v>0.97789999999999999</v>
      </c>
      <c r="ALR1250" s="17"/>
      <c r="ALS1250" s="17"/>
      <c r="ALT1250" s="17"/>
      <c r="ALU1250" s="17"/>
      <c r="ALV1250" s="17"/>
      <c r="ALW1250" s="17"/>
      <c r="ALX1250" s="17"/>
    </row>
    <row r="1251" spans="1:1012" s="76" customFormat="1" ht="36.75" customHeight="1" x14ac:dyDescent="0.25">
      <c r="A1251" s="81" t="s">
        <v>619</v>
      </c>
      <c r="B1251" s="74">
        <v>12</v>
      </c>
      <c r="C1251" s="82" t="s">
        <v>586</v>
      </c>
      <c r="D1251" s="49">
        <v>0.97789999999999999</v>
      </c>
      <c r="E1251" s="49">
        <v>0.97789999999999999</v>
      </c>
      <c r="ALR1251" s="77"/>
      <c r="ALS1251" s="77"/>
      <c r="ALT1251" s="77"/>
      <c r="ALU1251" s="77"/>
      <c r="ALV1251" s="77"/>
      <c r="ALW1251" s="77"/>
      <c r="ALX1251" s="77"/>
    </row>
    <row r="1252" spans="1:1012" s="16" customFormat="1" ht="36.75" customHeight="1" x14ac:dyDescent="0.25">
      <c r="A1252" s="52" t="s">
        <v>619</v>
      </c>
      <c r="B1252" s="42" t="s">
        <v>271</v>
      </c>
      <c r="C1252" s="78" t="s">
        <v>586</v>
      </c>
      <c r="D1252" s="49">
        <v>0.97789999999999999</v>
      </c>
      <c r="E1252" s="49">
        <v>0.97789999999999999</v>
      </c>
      <c r="ALR1252" s="17"/>
      <c r="ALS1252" s="17"/>
      <c r="ALT1252" s="17"/>
      <c r="ALU1252" s="17"/>
      <c r="ALV1252" s="17"/>
      <c r="ALW1252" s="17"/>
      <c r="ALX1252" s="17"/>
    </row>
    <row r="1253" spans="1:1012" s="16" customFormat="1" ht="36.75" customHeight="1" x14ac:dyDescent="0.25">
      <c r="A1253" s="52" t="s">
        <v>619</v>
      </c>
      <c r="B1253" s="42" t="s">
        <v>273</v>
      </c>
      <c r="C1253" s="78" t="s">
        <v>586</v>
      </c>
      <c r="D1253" s="49">
        <v>0.97789999999999999</v>
      </c>
      <c r="E1253" s="49">
        <v>0.97789999999999999</v>
      </c>
      <c r="ALR1253" s="17"/>
      <c r="ALS1253" s="17"/>
      <c r="ALT1253" s="17"/>
      <c r="ALU1253" s="17"/>
      <c r="ALV1253" s="17"/>
      <c r="ALW1253" s="17"/>
      <c r="ALX1253" s="17"/>
    </row>
    <row r="1254" spans="1:1012" s="16" customFormat="1" ht="36.75" customHeight="1" x14ac:dyDescent="0.25">
      <c r="A1254" s="52" t="s">
        <v>619</v>
      </c>
      <c r="B1254" s="42">
        <v>18</v>
      </c>
      <c r="C1254" s="78" t="s">
        <v>586</v>
      </c>
      <c r="D1254" s="49">
        <v>0.97789999999999999</v>
      </c>
      <c r="E1254" s="49">
        <v>0.97789999999999999</v>
      </c>
      <c r="ALR1254" s="17"/>
      <c r="ALS1254" s="17"/>
      <c r="ALT1254" s="17"/>
      <c r="ALU1254" s="17"/>
      <c r="ALV1254" s="17"/>
      <c r="ALW1254" s="17"/>
      <c r="ALX1254" s="17"/>
    </row>
    <row r="1255" spans="1:1012" s="16" customFormat="1" ht="36.75" customHeight="1" x14ac:dyDescent="0.25">
      <c r="A1255" s="52" t="s">
        <v>619</v>
      </c>
      <c r="B1255" s="42">
        <v>20</v>
      </c>
      <c r="C1255" s="78" t="s">
        <v>586</v>
      </c>
      <c r="D1255" s="49">
        <v>0.97789999999999999</v>
      </c>
      <c r="E1255" s="49">
        <v>0.97789999999999999</v>
      </c>
      <c r="ALR1255" s="17"/>
      <c r="ALS1255" s="17"/>
      <c r="ALT1255" s="17"/>
      <c r="ALU1255" s="17"/>
      <c r="ALV1255" s="17"/>
      <c r="ALW1255" s="17"/>
      <c r="ALX1255" s="17"/>
    </row>
    <row r="1256" spans="1:1012" s="16" customFormat="1" ht="36.75" customHeight="1" x14ac:dyDescent="0.25">
      <c r="A1256" s="52" t="s">
        <v>574</v>
      </c>
      <c r="B1256" s="42">
        <v>49</v>
      </c>
      <c r="C1256" s="78" t="s">
        <v>586</v>
      </c>
      <c r="D1256" s="49">
        <v>0.97789999999999999</v>
      </c>
      <c r="E1256" s="49">
        <v>0.97789999999999999</v>
      </c>
      <c r="ALR1256" s="17"/>
      <c r="ALS1256" s="17"/>
      <c r="ALT1256" s="17"/>
      <c r="ALU1256" s="17"/>
      <c r="ALV1256" s="17"/>
      <c r="ALW1256" s="17"/>
      <c r="ALX1256" s="17"/>
    </row>
    <row r="1257" spans="1:1012" s="16" customFormat="1" ht="36.75" customHeight="1" x14ac:dyDescent="0.25">
      <c r="A1257" s="52" t="s">
        <v>574</v>
      </c>
      <c r="B1257" s="42" t="s">
        <v>622</v>
      </c>
      <c r="C1257" s="78" t="s">
        <v>586</v>
      </c>
      <c r="D1257" s="49">
        <v>0.97789999999999999</v>
      </c>
      <c r="E1257" s="49">
        <v>0.97789999999999999</v>
      </c>
      <c r="ALR1257" s="17"/>
      <c r="ALS1257" s="17"/>
      <c r="ALT1257" s="17"/>
      <c r="ALU1257" s="17"/>
      <c r="ALV1257" s="17"/>
      <c r="ALW1257" s="17"/>
      <c r="ALX1257" s="17"/>
    </row>
    <row r="1258" spans="1:1012" s="16" customFormat="1" ht="36.75" customHeight="1" x14ac:dyDescent="0.25">
      <c r="A1258" s="52" t="s">
        <v>574</v>
      </c>
      <c r="B1258" s="42" t="s">
        <v>623</v>
      </c>
      <c r="C1258" s="78" t="s">
        <v>586</v>
      </c>
      <c r="D1258" s="49">
        <v>0.97789999999999999</v>
      </c>
      <c r="E1258" s="49">
        <v>0.97789999999999999</v>
      </c>
      <c r="ALR1258" s="17"/>
      <c r="ALS1258" s="17"/>
      <c r="ALT1258" s="17"/>
      <c r="ALU1258" s="17"/>
      <c r="ALV1258" s="17"/>
      <c r="ALW1258" s="17"/>
      <c r="ALX1258" s="17"/>
    </row>
    <row r="1259" spans="1:1012" s="16" customFormat="1" ht="36.75" customHeight="1" x14ac:dyDescent="0.25">
      <c r="A1259" s="52" t="s">
        <v>574</v>
      </c>
      <c r="B1259" s="42">
        <v>51</v>
      </c>
      <c r="C1259" s="78" t="s">
        <v>586</v>
      </c>
      <c r="D1259" s="49">
        <v>0.97789999999999999</v>
      </c>
      <c r="E1259" s="49">
        <v>0.97789999999999999</v>
      </c>
      <c r="ALR1259" s="17"/>
      <c r="ALS1259" s="17"/>
      <c r="ALT1259" s="17"/>
      <c r="ALU1259" s="17"/>
      <c r="ALV1259" s="17"/>
      <c r="ALW1259" s="17"/>
      <c r="ALX1259" s="17"/>
    </row>
    <row r="1260" spans="1:1012" s="16" customFormat="1" ht="36.75" customHeight="1" x14ac:dyDescent="0.25">
      <c r="A1260" s="52" t="s">
        <v>574</v>
      </c>
      <c r="B1260" s="42" t="s">
        <v>624</v>
      </c>
      <c r="C1260" s="78" t="s">
        <v>586</v>
      </c>
      <c r="D1260" s="49">
        <v>0.97789999999999999</v>
      </c>
      <c r="E1260" s="49">
        <v>0.97789999999999999</v>
      </c>
      <c r="ALR1260" s="17"/>
      <c r="ALS1260" s="17"/>
      <c r="ALT1260" s="17"/>
      <c r="ALU1260" s="17"/>
      <c r="ALV1260" s="17"/>
      <c r="ALW1260" s="17"/>
      <c r="ALX1260" s="17"/>
    </row>
    <row r="1261" spans="1:1012" s="16" customFormat="1" ht="36.75" customHeight="1" x14ac:dyDescent="0.25">
      <c r="A1261" s="52" t="s">
        <v>574</v>
      </c>
      <c r="B1261" s="42">
        <v>53</v>
      </c>
      <c r="C1261" s="78" t="s">
        <v>586</v>
      </c>
      <c r="D1261" s="49">
        <v>0.99319999999999997</v>
      </c>
      <c r="E1261" s="49">
        <v>0.97789999999999999</v>
      </c>
      <c r="ALR1261" s="17"/>
      <c r="ALS1261" s="17"/>
      <c r="ALT1261" s="17"/>
      <c r="ALU1261" s="17"/>
      <c r="ALV1261" s="17"/>
      <c r="ALW1261" s="17"/>
      <c r="ALX1261" s="17"/>
    </row>
    <row r="1262" spans="1:1012" s="16" customFormat="1" ht="36.75" customHeight="1" x14ac:dyDescent="0.25">
      <c r="A1262" s="52" t="s">
        <v>574</v>
      </c>
      <c r="B1262" s="42" t="s">
        <v>625</v>
      </c>
      <c r="C1262" s="78" t="s">
        <v>586</v>
      </c>
      <c r="D1262" s="49">
        <v>0.97789999999999999</v>
      </c>
      <c r="E1262" s="49">
        <v>0.97789999999999999</v>
      </c>
      <c r="ALR1262" s="17"/>
      <c r="ALS1262" s="17"/>
      <c r="ALT1262" s="17"/>
      <c r="ALU1262" s="17"/>
      <c r="ALV1262" s="17"/>
      <c r="ALW1262" s="17"/>
      <c r="ALX1262" s="17"/>
    </row>
    <row r="1263" spans="1:1012" s="16" customFormat="1" ht="36.75" customHeight="1" x14ac:dyDescent="0.25">
      <c r="A1263" s="52" t="s">
        <v>574</v>
      </c>
      <c r="B1263" s="42" t="s">
        <v>626</v>
      </c>
      <c r="C1263" s="78" t="s">
        <v>586</v>
      </c>
      <c r="D1263" s="49">
        <v>0.97789999999999999</v>
      </c>
      <c r="E1263" s="49">
        <v>0.97789999999999999</v>
      </c>
      <c r="ALR1263" s="17"/>
      <c r="ALS1263" s="17"/>
      <c r="ALT1263" s="17"/>
      <c r="ALU1263" s="17"/>
      <c r="ALV1263" s="17"/>
      <c r="ALW1263" s="17"/>
      <c r="ALX1263" s="17"/>
    </row>
    <row r="1264" spans="1:1012" s="16" customFormat="1" ht="36.75" customHeight="1" x14ac:dyDescent="0.25">
      <c r="A1264" s="52" t="s">
        <v>574</v>
      </c>
      <c r="B1264" s="42" t="s">
        <v>627</v>
      </c>
      <c r="C1264" s="78" t="s">
        <v>586</v>
      </c>
      <c r="D1264" s="49">
        <v>0.99319999999999997</v>
      </c>
      <c r="E1264" s="49">
        <v>0.97789999999999999</v>
      </c>
      <c r="ALR1264" s="17"/>
      <c r="ALS1264" s="17"/>
      <c r="ALT1264" s="17"/>
      <c r="ALU1264" s="17"/>
      <c r="ALV1264" s="17"/>
      <c r="ALW1264" s="17"/>
      <c r="ALX1264" s="17"/>
    </row>
    <row r="1265" spans="1:1012" s="16" customFormat="1" ht="36.75" customHeight="1" x14ac:dyDescent="0.25">
      <c r="A1265" s="52" t="s">
        <v>574</v>
      </c>
      <c r="B1265" s="42">
        <v>58</v>
      </c>
      <c r="C1265" s="78" t="s">
        <v>586</v>
      </c>
      <c r="D1265" s="49">
        <v>0.97789999999999999</v>
      </c>
      <c r="E1265" s="49">
        <v>0.97789999999999999</v>
      </c>
      <c r="ALR1265" s="17"/>
      <c r="ALS1265" s="17"/>
      <c r="ALT1265" s="17"/>
      <c r="ALU1265" s="17"/>
      <c r="ALV1265" s="17"/>
      <c r="ALW1265" s="17"/>
      <c r="ALX1265" s="17"/>
    </row>
    <row r="1266" spans="1:1012" s="16" customFormat="1" ht="36.75" customHeight="1" x14ac:dyDescent="0.25">
      <c r="A1266" s="52" t="s">
        <v>574</v>
      </c>
      <c r="B1266" s="42">
        <v>59</v>
      </c>
      <c r="C1266" s="78" t="s">
        <v>586</v>
      </c>
      <c r="D1266" s="49">
        <v>0.97789999999999999</v>
      </c>
      <c r="E1266" s="49">
        <v>0.97789999999999999</v>
      </c>
      <c r="ALR1266" s="17"/>
      <c r="ALS1266" s="17"/>
      <c r="ALT1266" s="17"/>
      <c r="ALU1266" s="17"/>
      <c r="ALV1266" s="17"/>
      <c r="ALW1266" s="17"/>
      <c r="ALX1266" s="17"/>
    </row>
    <row r="1267" spans="1:1012" s="16" customFormat="1" ht="36.75" customHeight="1" x14ac:dyDescent="0.25">
      <c r="A1267" s="52" t="s">
        <v>574</v>
      </c>
      <c r="B1267" s="42" t="s">
        <v>628</v>
      </c>
      <c r="C1267" s="78" t="s">
        <v>586</v>
      </c>
      <c r="D1267" s="49">
        <v>0.97789999999999999</v>
      </c>
      <c r="E1267" s="49">
        <v>0.97789999999999999</v>
      </c>
      <c r="ALR1267" s="17"/>
      <c r="ALS1267" s="17"/>
      <c r="ALT1267" s="17"/>
      <c r="ALU1267" s="17"/>
      <c r="ALV1267" s="17"/>
      <c r="ALW1267" s="17"/>
      <c r="ALX1267" s="17"/>
    </row>
    <row r="1268" spans="1:1012" s="16" customFormat="1" ht="36.75" customHeight="1" x14ac:dyDescent="0.25">
      <c r="A1268" s="52" t="s">
        <v>574</v>
      </c>
      <c r="B1268" s="42">
        <v>60</v>
      </c>
      <c r="C1268" s="78" t="s">
        <v>586</v>
      </c>
      <c r="D1268" s="49">
        <v>0.97789999999999999</v>
      </c>
      <c r="E1268" s="49">
        <v>0.97789999999999999</v>
      </c>
      <c r="ALR1268" s="17"/>
      <c r="ALS1268" s="17"/>
      <c r="ALT1268" s="17"/>
      <c r="ALU1268" s="17"/>
      <c r="ALV1268" s="17"/>
      <c r="ALW1268" s="17"/>
      <c r="ALX1268" s="17"/>
    </row>
    <row r="1269" spans="1:1012" s="16" customFormat="1" ht="36.75" customHeight="1" x14ac:dyDescent="0.25">
      <c r="A1269" s="52" t="s">
        <v>574</v>
      </c>
      <c r="B1269" s="42">
        <v>62</v>
      </c>
      <c r="C1269" s="78" t="s">
        <v>586</v>
      </c>
      <c r="D1269" s="49">
        <v>0.97789999999999999</v>
      </c>
      <c r="E1269" s="49">
        <v>0.97789999999999999</v>
      </c>
      <c r="ALR1269" s="17"/>
      <c r="ALS1269" s="17"/>
      <c r="ALT1269" s="17"/>
      <c r="ALU1269" s="17"/>
      <c r="ALV1269" s="17"/>
      <c r="ALW1269" s="17"/>
      <c r="ALX1269" s="17"/>
    </row>
    <row r="1270" spans="1:1012" s="16" customFormat="1" ht="36.75" customHeight="1" x14ac:dyDescent="0.25">
      <c r="A1270" s="52" t="s">
        <v>574</v>
      </c>
      <c r="B1270" s="42">
        <v>63</v>
      </c>
      <c r="C1270" s="78" t="s">
        <v>586</v>
      </c>
      <c r="D1270" s="49">
        <v>0.98640000000000005</v>
      </c>
      <c r="E1270" s="49">
        <v>0.97789999999999999</v>
      </c>
      <c r="ALR1270" s="17"/>
      <c r="ALS1270" s="17"/>
      <c r="ALT1270" s="17"/>
      <c r="ALU1270" s="17"/>
      <c r="ALV1270" s="17"/>
      <c r="ALW1270" s="17"/>
      <c r="ALX1270" s="17"/>
    </row>
    <row r="1271" spans="1:1012" s="16" customFormat="1" ht="36.75" customHeight="1" x14ac:dyDescent="0.25">
      <c r="A1271" s="52" t="s">
        <v>381</v>
      </c>
      <c r="B1271" s="42">
        <v>64</v>
      </c>
      <c r="C1271" s="78" t="s">
        <v>586</v>
      </c>
      <c r="D1271" s="49">
        <v>0.99319999999999997</v>
      </c>
      <c r="E1271" s="49">
        <v>0.97789999999999999</v>
      </c>
      <c r="ALR1271" s="17"/>
      <c r="ALS1271" s="17"/>
      <c r="ALT1271" s="17"/>
      <c r="ALU1271" s="17"/>
      <c r="ALV1271" s="17"/>
      <c r="ALW1271" s="17"/>
      <c r="ALX1271" s="17"/>
    </row>
    <row r="1272" spans="1:1012" s="16" customFormat="1" ht="36.75" customHeight="1" x14ac:dyDescent="0.25">
      <c r="A1272" s="52" t="s">
        <v>607</v>
      </c>
      <c r="B1272" s="42">
        <v>48</v>
      </c>
      <c r="C1272" s="78" t="s">
        <v>586</v>
      </c>
      <c r="D1272" s="49">
        <v>0.97789999999999999</v>
      </c>
      <c r="E1272" s="49">
        <v>0.97789999999999999</v>
      </c>
      <c r="ALR1272" s="17"/>
      <c r="ALS1272" s="17"/>
      <c r="ALT1272" s="17"/>
      <c r="ALU1272" s="17"/>
      <c r="ALV1272" s="17"/>
      <c r="ALW1272" s="17"/>
      <c r="ALX1272" s="17"/>
    </row>
    <row r="1273" spans="1:1012" s="16" customFormat="1" ht="36.75" customHeight="1" x14ac:dyDescent="0.25">
      <c r="A1273" s="52" t="s">
        <v>607</v>
      </c>
      <c r="B1273" s="42">
        <v>50</v>
      </c>
      <c r="C1273" s="78" t="s">
        <v>586</v>
      </c>
      <c r="D1273" s="49">
        <v>0.97789999999999999</v>
      </c>
      <c r="E1273" s="49">
        <v>0.97789999999999999</v>
      </c>
      <c r="ALR1273" s="17"/>
      <c r="ALS1273" s="17"/>
      <c r="ALT1273" s="17"/>
      <c r="ALU1273" s="17"/>
      <c r="ALV1273" s="17"/>
      <c r="ALW1273" s="17"/>
      <c r="ALX1273" s="17"/>
    </row>
    <row r="1274" spans="1:1012" s="16" customFormat="1" ht="36.75" customHeight="1" x14ac:dyDescent="0.25">
      <c r="A1274" s="52" t="s">
        <v>607</v>
      </c>
      <c r="B1274" s="42">
        <v>52</v>
      </c>
      <c r="C1274" s="78" t="s">
        <v>586</v>
      </c>
      <c r="D1274" s="49">
        <v>0.97789999999999999</v>
      </c>
      <c r="E1274" s="49">
        <v>0.97789999999999999</v>
      </c>
      <c r="ALR1274" s="17"/>
      <c r="ALS1274" s="17"/>
      <c r="ALT1274" s="17"/>
      <c r="ALU1274" s="17"/>
      <c r="ALV1274" s="17"/>
      <c r="ALW1274" s="17"/>
      <c r="ALX1274" s="17"/>
    </row>
    <row r="1275" spans="1:1012" s="16" customFormat="1" ht="36.75" customHeight="1" x14ac:dyDescent="0.25">
      <c r="A1275" s="52" t="s">
        <v>607</v>
      </c>
      <c r="B1275" s="42">
        <v>54</v>
      </c>
      <c r="C1275" s="78" t="s">
        <v>586</v>
      </c>
      <c r="D1275" s="49">
        <v>0.97789999999999999</v>
      </c>
      <c r="E1275" s="49">
        <v>0.97789999999999999</v>
      </c>
      <c r="ALR1275" s="17"/>
      <c r="ALS1275" s="17"/>
      <c r="ALT1275" s="17"/>
      <c r="ALU1275" s="17"/>
      <c r="ALV1275" s="17"/>
      <c r="ALW1275" s="17"/>
      <c r="ALX1275" s="17"/>
    </row>
    <row r="1276" spans="1:1012" s="16" customFormat="1" ht="36.75" customHeight="1" x14ac:dyDescent="0.25">
      <c r="A1276" s="52" t="s">
        <v>607</v>
      </c>
      <c r="B1276" s="42" t="s">
        <v>629</v>
      </c>
      <c r="C1276" s="78" t="s">
        <v>586</v>
      </c>
      <c r="D1276" s="49">
        <v>0.99319999999999997</v>
      </c>
      <c r="E1276" s="49">
        <v>0.97789999999999999</v>
      </c>
      <c r="ALR1276" s="17"/>
      <c r="ALS1276" s="17"/>
      <c r="ALT1276" s="17"/>
      <c r="ALU1276" s="17"/>
      <c r="ALV1276" s="17"/>
      <c r="ALW1276" s="17"/>
      <c r="ALX1276" s="17"/>
    </row>
    <row r="1277" spans="1:1012" s="16" customFormat="1" ht="36.75" customHeight="1" x14ac:dyDescent="0.25">
      <c r="A1277" s="52" t="s">
        <v>619</v>
      </c>
      <c r="B1277" s="42">
        <v>22</v>
      </c>
      <c r="C1277" s="78" t="s">
        <v>586</v>
      </c>
      <c r="D1277" s="49">
        <v>0.97789999999999999</v>
      </c>
      <c r="E1277" s="49">
        <v>0.97789999999999999</v>
      </c>
      <c r="ALR1277" s="17"/>
      <c r="ALS1277" s="17"/>
      <c r="ALT1277" s="17"/>
      <c r="ALU1277" s="17"/>
      <c r="ALV1277" s="17"/>
      <c r="ALW1277" s="17"/>
      <c r="ALX1277" s="17"/>
    </row>
    <row r="1278" spans="1:1012" s="16" customFormat="1" ht="36.75" customHeight="1" x14ac:dyDescent="0.25">
      <c r="A1278" s="52" t="s">
        <v>587</v>
      </c>
      <c r="B1278" s="42">
        <v>6</v>
      </c>
      <c r="C1278" s="78" t="s">
        <v>586</v>
      </c>
      <c r="D1278" s="49">
        <v>0.97789999999999999</v>
      </c>
      <c r="E1278" s="49">
        <v>0.97789999999999999</v>
      </c>
      <c r="ALR1278" s="17"/>
      <c r="ALS1278" s="17"/>
      <c r="ALT1278" s="17"/>
      <c r="ALU1278" s="17"/>
      <c r="ALV1278" s="17"/>
      <c r="ALW1278" s="17"/>
      <c r="ALX1278" s="17"/>
    </row>
    <row r="1279" spans="1:1012" s="16" customFormat="1" ht="36.75" customHeight="1" x14ac:dyDescent="0.25">
      <c r="A1279" s="52" t="s">
        <v>587</v>
      </c>
      <c r="B1279" s="42" t="s">
        <v>436</v>
      </c>
      <c r="C1279" s="78" t="s">
        <v>586</v>
      </c>
      <c r="D1279" s="49">
        <v>0.96940000000000004</v>
      </c>
      <c r="E1279" s="49">
        <v>0.97789999999999999</v>
      </c>
      <c r="ALR1279" s="17"/>
      <c r="ALS1279" s="17"/>
      <c r="ALT1279" s="17"/>
      <c r="ALU1279" s="17"/>
      <c r="ALV1279" s="17"/>
      <c r="ALW1279" s="17"/>
      <c r="ALX1279" s="17"/>
    </row>
    <row r="1280" spans="1:1012" s="16" customFormat="1" ht="36.75" customHeight="1" x14ac:dyDescent="0.25">
      <c r="A1280" s="52" t="s">
        <v>597</v>
      </c>
      <c r="B1280" s="42" t="s">
        <v>630</v>
      </c>
      <c r="C1280" s="78" t="s">
        <v>586</v>
      </c>
      <c r="D1280" s="49">
        <v>0.97789999999999999</v>
      </c>
      <c r="E1280" s="49">
        <v>0.97789999999999999</v>
      </c>
      <c r="ALR1280" s="17"/>
      <c r="ALS1280" s="17"/>
      <c r="ALT1280" s="17"/>
      <c r="ALU1280" s="17"/>
      <c r="ALV1280" s="17"/>
      <c r="ALW1280" s="17"/>
      <c r="ALX1280" s="17"/>
    </row>
    <row r="1281" spans="1:1012" s="16" customFormat="1" ht="36.75" customHeight="1" x14ac:dyDescent="0.25">
      <c r="A1281" s="52" t="s">
        <v>597</v>
      </c>
      <c r="B1281" s="42" t="s">
        <v>631</v>
      </c>
      <c r="C1281" s="78" t="s">
        <v>586</v>
      </c>
      <c r="D1281" s="49">
        <v>0.97789999999999999</v>
      </c>
      <c r="E1281" s="49">
        <v>0.97789999999999999</v>
      </c>
      <c r="ALR1281" s="17"/>
      <c r="ALS1281" s="17"/>
      <c r="ALT1281" s="17"/>
      <c r="ALU1281" s="17"/>
      <c r="ALV1281" s="17"/>
      <c r="ALW1281" s="17"/>
      <c r="ALX1281" s="17"/>
    </row>
    <row r="1282" spans="1:1012" s="16" customFormat="1" ht="36.75" customHeight="1" x14ac:dyDescent="0.25">
      <c r="A1282" s="52" t="s">
        <v>597</v>
      </c>
      <c r="B1282" s="42" t="s">
        <v>632</v>
      </c>
      <c r="C1282" s="78" t="s">
        <v>586</v>
      </c>
      <c r="D1282" s="49">
        <v>0.97789999999999999</v>
      </c>
      <c r="E1282" s="49">
        <v>0.97789999999999999</v>
      </c>
      <c r="ALR1282" s="17"/>
      <c r="ALS1282" s="17"/>
      <c r="ALT1282" s="17"/>
      <c r="ALU1282" s="17"/>
      <c r="ALV1282" s="17"/>
      <c r="ALW1282" s="17"/>
      <c r="ALX1282" s="17"/>
    </row>
    <row r="1283" spans="1:1012" s="16" customFormat="1" ht="36.75" customHeight="1" x14ac:dyDescent="0.25">
      <c r="A1283" s="52" t="s">
        <v>619</v>
      </c>
      <c r="B1283" s="42">
        <v>24</v>
      </c>
      <c r="C1283" s="78" t="s">
        <v>586</v>
      </c>
      <c r="D1283" s="49">
        <v>0.97789999999999999</v>
      </c>
      <c r="E1283" s="49">
        <v>0.97789999999999999</v>
      </c>
      <c r="ALR1283" s="17"/>
      <c r="ALS1283" s="17"/>
      <c r="ALT1283" s="17"/>
      <c r="ALU1283" s="17"/>
      <c r="ALV1283" s="17"/>
      <c r="ALW1283" s="17"/>
      <c r="ALX1283" s="17"/>
    </row>
    <row r="1284" spans="1:1012" s="16" customFormat="1" ht="36.75" customHeight="1" x14ac:dyDescent="0.25">
      <c r="A1284" s="52" t="s">
        <v>574</v>
      </c>
      <c r="B1284" s="42" t="s">
        <v>633</v>
      </c>
      <c r="C1284" s="78" t="s">
        <v>586</v>
      </c>
      <c r="D1284" s="49">
        <v>0.99319999999999997</v>
      </c>
      <c r="E1284" s="49">
        <v>0.97789999999999999</v>
      </c>
      <c r="ALR1284" s="17"/>
      <c r="ALS1284" s="17"/>
      <c r="ALT1284" s="17"/>
      <c r="ALU1284" s="17"/>
      <c r="ALV1284" s="17"/>
      <c r="ALW1284" s="17"/>
      <c r="ALX1284" s="17"/>
    </row>
    <row r="1285" spans="1:1012" s="16" customFormat="1" ht="36.75" customHeight="1" x14ac:dyDescent="0.25">
      <c r="A1285" s="52" t="s">
        <v>574</v>
      </c>
      <c r="B1285" s="42" t="s">
        <v>347</v>
      </c>
      <c r="C1285" s="78" t="s">
        <v>586</v>
      </c>
      <c r="D1285" s="49">
        <v>0.97789999999999999</v>
      </c>
      <c r="E1285" s="49">
        <v>0.97789999999999999</v>
      </c>
      <c r="ALR1285" s="17"/>
      <c r="ALS1285" s="17"/>
      <c r="ALT1285" s="17"/>
      <c r="ALU1285" s="17"/>
      <c r="ALV1285" s="17"/>
      <c r="ALW1285" s="17"/>
      <c r="ALX1285" s="17"/>
    </row>
    <row r="1286" spans="1:1012" s="16" customFormat="1" ht="36.75" customHeight="1" x14ac:dyDescent="0.25">
      <c r="A1286" s="52" t="s">
        <v>574</v>
      </c>
      <c r="B1286" s="42" t="s">
        <v>634</v>
      </c>
      <c r="C1286" s="78" t="s">
        <v>586</v>
      </c>
      <c r="D1286" s="49">
        <v>0.99319999999999997</v>
      </c>
      <c r="E1286" s="49">
        <v>0.97789999999999999</v>
      </c>
      <c r="ALR1286" s="17"/>
      <c r="ALS1286" s="17"/>
      <c r="ALT1286" s="17"/>
      <c r="ALU1286" s="17"/>
      <c r="ALV1286" s="17"/>
      <c r="ALW1286" s="17"/>
      <c r="ALX1286" s="17"/>
    </row>
    <row r="1287" spans="1:1012" s="16" customFormat="1" ht="36.75" customHeight="1" x14ac:dyDescent="0.25">
      <c r="A1287" s="52" t="s">
        <v>597</v>
      </c>
      <c r="B1287" s="42" t="s">
        <v>635</v>
      </c>
      <c r="C1287" s="78" t="s">
        <v>586</v>
      </c>
      <c r="D1287" s="49">
        <v>0.97789999999999999</v>
      </c>
      <c r="E1287" s="49">
        <v>0.97789999999999999</v>
      </c>
      <c r="ALR1287" s="17"/>
      <c r="ALS1287" s="17"/>
      <c r="ALT1287" s="17"/>
      <c r="ALU1287" s="17"/>
      <c r="ALV1287" s="17"/>
      <c r="ALW1287" s="17"/>
      <c r="ALX1287" s="17"/>
    </row>
    <row r="1288" spans="1:1012" s="16" customFormat="1" ht="36.75" customHeight="1" x14ac:dyDescent="0.25">
      <c r="A1288" s="52" t="s">
        <v>636</v>
      </c>
      <c r="B1288" s="42">
        <v>79</v>
      </c>
      <c r="C1288" s="42" t="s">
        <v>637</v>
      </c>
      <c r="D1288" s="49">
        <v>0.97</v>
      </c>
      <c r="E1288" s="49">
        <v>0.96499999999999997</v>
      </c>
      <c r="ALR1288" s="17"/>
      <c r="ALS1288" s="17"/>
      <c r="ALT1288" s="17"/>
      <c r="ALU1288" s="17"/>
      <c r="ALV1288" s="17"/>
      <c r="ALW1288" s="17"/>
      <c r="ALX1288" s="17"/>
    </row>
    <row r="1289" spans="1:1012" s="16" customFormat="1" ht="36.75" customHeight="1" x14ac:dyDescent="0.25">
      <c r="A1289" s="52" t="s">
        <v>638</v>
      </c>
      <c r="B1289" s="42">
        <v>1</v>
      </c>
      <c r="C1289" s="42" t="s">
        <v>637</v>
      </c>
      <c r="D1289" s="49">
        <v>0.95</v>
      </c>
      <c r="E1289" s="49">
        <v>0.96499999999999997</v>
      </c>
      <c r="ALR1289" s="17"/>
      <c r="ALS1289" s="17"/>
      <c r="ALT1289" s="17"/>
      <c r="ALU1289" s="17"/>
      <c r="ALV1289" s="17"/>
      <c r="ALW1289" s="17"/>
      <c r="ALX1289" s="17"/>
    </row>
    <row r="1290" spans="1:1012" s="16" customFormat="1" ht="36.75" customHeight="1" x14ac:dyDescent="0.25">
      <c r="A1290" s="52" t="s">
        <v>639</v>
      </c>
      <c r="B1290" s="42">
        <v>6</v>
      </c>
      <c r="C1290" s="42" t="s">
        <v>637</v>
      </c>
      <c r="D1290" s="49">
        <v>0.97</v>
      </c>
      <c r="E1290" s="49">
        <v>0.96499999999999997</v>
      </c>
      <c r="ALR1290" s="17"/>
      <c r="ALS1290" s="17"/>
      <c r="ALT1290" s="17"/>
      <c r="ALU1290" s="17"/>
      <c r="ALV1290" s="17"/>
      <c r="ALW1290" s="17"/>
      <c r="ALX1290" s="17"/>
    </row>
    <row r="1291" spans="1:1012" s="16" customFormat="1" ht="36.75" customHeight="1" x14ac:dyDescent="0.25">
      <c r="A1291" s="52" t="s">
        <v>640</v>
      </c>
      <c r="B1291" s="42">
        <v>8</v>
      </c>
      <c r="C1291" s="42" t="s">
        <v>637</v>
      </c>
      <c r="D1291" s="49">
        <v>0.97</v>
      </c>
      <c r="E1291" s="49">
        <v>0.96499999999999997</v>
      </c>
      <c r="ALR1291" s="17"/>
      <c r="ALS1291" s="17"/>
      <c r="ALT1291" s="17"/>
      <c r="ALU1291" s="17"/>
      <c r="ALV1291" s="17"/>
      <c r="ALW1291" s="17"/>
      <c r="ALX1291" s="17"/>
    </row>
    <row r="1292" spans="1:1012" s="16" customFormat="1" ht="36.75" customHeight="1" x14ac:dyDescent="0.25">
      <c r="A1292" s="52" t="s">
        <v>640</v>
      </c>
      <c r="B1292" s="42">
        <v>10</v>
      </c>
      <c r="C1292" s="42" t="s">
        <v>637</v>
      </c>
      <c r="D1292" s="49">
        <v>0.97</v>
      </c>
      <c r="E1292" s="49">
        <v>0.96499999999999997</v>
      </c>
      <c r="ALR1292" s="17"/>
      <c r="ALS1292" s="17"/>
      <c r="ALT1292" s="17"/>
      <c r="ALU1292" s="17"/>
      <c r="ALV1292" s="17"/>
      <c r="ALW1292" s="17"/>
      <c r="ALX1292" s="17"/>
    </row>
    <row r="1293" spans="1:1012" s="16" customFormat="1" ht="36.75" customHeight="1" x14ac:dyDescent="0.25">
      <c r="A1293" s="52" t="s">
        <v>640</v>
      </c>
      <c r="B1293" s="42" t="s">
        <v>242</v>
      </c>
      <c r="C1293" s="42" t="s">
        <v>637</v>
      </c>
      <c r="D1293" s="49">
        <v>0.97</v>
      </c>
      <c r="E1293" s="49">
        <v>0.96499999999999997</v>
      </c>
      <c r="ALR1293" s="17"/>
      <c r="ALS1293" s="17"/>
      <c r="ALT1293" s="17"/>
      <c r="ALU1293" s="17"/>
      <c r="ALV1293" s="17"/>
      <c r="ALW1293" s="17"/>
      <c r="ALX1293" s="17"/>
    </row>
    <row r="1294" spans="1:1012" s="16" customFormat="1" ht="36.75" customHeight="1" x14ac:dyDescent="0.25">
      <c r="A1294" s="52" t="s">
        <v>341</v>
      </c>
      <c r="B1294" s="42">
        <v>15</v>
      </c>
      <c r="C1294" s="42" t="s">
        <v>637</v>
      </c>
      <c r="D1294" s="49">
        <v>0.96</v>
      </c>
      <c r="E1294" s="49">
        <v>0.96499999999999997</v>
      </c>
      <c r="ALR1294" s="17"/>
      <c r="ALS1294" s="17"/>
      <c r="ALT1294" s="17"/>
      <c r="ALU1294" s="17"/>
      <c r="ALV1294" s="17"/>
      <c r="ALW1294" s="17"/>
      <c r="ALX1294" s="17"/>
    </row>
    <row r="1295" spans="1:1012" s="16" customFormat="1" ht="36.75" customHeight="1" x14ac:dyDescent="0.25">
      <c r="A1295" s="52" t="s">
        <v>341</v>
      </c>
      <c r="B1295" s="42">
        <v>17</v>
      </c>
      <c r="C1295" s="42" t="s">
        <v>637</v>
      </c>
      <c r="D1295" s="49">
        <v>0.96</v>
      </c>
      <c r="E1295" s="49">
        <v>0.96499999999999997</v>
      </c>
      <c r="ALR1295" s="17"/>
      <c r="ALS1295" s="17"/>
      <c r="ALT1295" s="17"/>
      <c r="ALU1295" s="17"/>
      <c r="ALV1295" s="17"/>
      <c r="ALW1295" s="17"/>
      <c r="ALX1295" s="17"/>
    </row>
    <row r="1296" spans="1:1012" s="16" customFormat="1" ht="36.75" customHeight="1" x14ac:dyDescent="0.25">
      <c r="A1296" s="52" t="s">
        <v>282</v>
      </c>
      <c r="B1296" s="42" t="s">
        <v>641</v>
      </c>
      <c r="C1296" s="42" t="s">
        <v>642</v>
      </c>
      <c r="D1296" s="49">
        <v>0.98640000000000005</v>
      </c>
      <c r="E1296" s="49">
        <v>0.98640000000000005</v>
      </c>
      <c r="ALR1296" s="17"/>
      <c r="ALS1296" s="17"/>
      <c r="ALT1296" s="17"/>
      <c r="ALU1296" s="17"/>
      <c r="ALV1296" s="17"/>
      <c r="ALW1296" s="17"/>
      <c r="ALX1296" s="17"/>
    </row>
    <row r="1297" spans="1:1012" s="16" customFormat="1" ht="36.75" customHeight="1" x14ac:dyDescent="0.25">
      <c r="A1297" s="52" t="s">
        <v>282</v>
      </c>
      <c r="B1297" s="42" t="s">
        <v>643</v>
      </c>
      <c r="C1297" s="42" t="s">
        <v>642</v>
      </c>
      <c r="D1297" s="49">
        <v>0.98640000000000005</v>
      </c>
      <c r="E1297" s="49">
        <v>0.98640000000000005</v>
      </c>
      <c r="ALR1297" s="17"/>
      <c r="ALS1297" s="17"/>
      <c r="ALT1297" s="17"/>
      <c r="ALU1297" s="17"/>
      <c r="ALV1297" s="17"/>
      <c r="ALW1297" s="17"/>
      <c r="ALX1297" s="17"/>
    </row>
    <row r="1298" spans="1:1012" s="16" customFormat="1" ht="36.75" customHeight="1" x14ac:dyDescent="0.25">
      <c r="A1298" s="52" t="s">
        <v>275</v>
      </c>
      <c r="B1298" s="42">
        <v>20</v>
      </c>
      <c r="C1298" s="42" t="s">
        <v>369</v>
      </c>
      <c r="D1298" s="49">
        <v>0.98470000000000002</v>
      </c>
      <c r="E1298" s="49">
        <v>0.99139999999999995</v>
      </c>
      <c r="ALR1298" s="17"/>
      <c r="ALS1298" s="17"/>
      <c r="ALT1298" s="17"/>
      <c r="ALU1298" s="17"/>
      <c r="ALV1298" s="17"/>
      <c r="ALW1298" s="17"/>
      <c r="ALX1298" s="17"/>
    </row>
    <row r="1299" spans="1:1012" s="16" customFormat="1" ht="36.75" customHeight="1" x14ac:dyDescent="0.25">
      <c r="A1299" s="52" t="s">
        <v>275</v>
      </c>
      <c r="B1299" s="42">
        <v>22</v>
      </c>
      <c r="C1299" s="42" t="s">
        <v>369</v>
      </c>
      <c r="D1299" s="49">
        <v>0.98470000000000002</v>
      </c>
      <c r="E1299" s="49">
        <v>0.99139999999999995</v>
      </c>
      <c r="ALR1299" s="17"/>
      <c r="ALS1299" s="17"/>
      <c r="ALT1299" s="17"/>
      <c r="ALU1299" s="17"/>
      <c r="ALV1299" s="17"/>
      <c r="ALW1299" s="17"/>
      <c r="ALX1299" s="17"/>
    </row>
    <row r="1300" spans="1:1012" s="14" customFormat="1" ht="36.75" customHeight="1" x14ac:dyDescent="0.25">
      <c r="A1300" s="48" t="s">
        <v>275</v>
      </c>
      <c r="B1300" s="46" t="s">
        <v>419</v>
      </c>
      <c r="C1300" s="46" t="s">
        <v>644</v>
      </c>
      <c r="D1300" s="20">
        <v>0.9</v>
      </c>
      <c r="E1300" s="20">
        <v>0.9</v>
      </c>
      <c r="ALR1300" s="15"/>
      <c r="ALS1300" s="15"/>
      <c r="ALT1300" s="15"/>
      <c r="ALU1300" s="15"/>
      <c r="ALV1300" s="15"/>
      <c r="ALW1300" s="15"/>
      <c r="ALX1300" s="15"/>
    </row>
    <row r="1301" spans="1:1012" s="14" customFormat="1" ht="36.75" customHeight="1" x14ac:dyDescent="0.25">
      <c r="A1301" s="48" t="s">
        <v>275</v>
      </c>
      <c r="B1301" s="46" t="s">
        <v>553</v>
      </c>
      <c r="C1301" s="46" t="s">
        <v>644</v>
      </c>
      <c r="D1301" s="20">
        <v>0.9</v>
      </c>
      <c r="E1301" s="20">
        <v>0.9</v>
      </c>
      <c r="ALR1301" s="15"/>
      <c r="ALS1301" s="15"/>
      <c r="ALT1301" s="15"/>
      <c r="ALU1301" s="15"/>
      <c r="ALV1301" s="15"/>
      <c r="ALW1301" s="15"/>
      <c r="ALX1301" s="15"/>
    </row>
    <row r="1302" spans="1:1012" s="14" customFormat="1" ht="36.75" customHeight="1" x14ac:dyDescent="0.25">
      <c r="A1302" s="48" t="s">
        <v>254</v>
      </c>
      <c r="B1302" s="46" t="s">
        <v>645</v>
      </c>
      <c r="C1302" s="46" t="s">
        <v>644</v>
      </c>
      <c r="D1302" s="20">
        <v>0.9</v>
      </c>
      <c r="E1302" s="20">
        <v>0.9</v>
      </c>
      <c r="ALR1302" s="15"/>
      <c r="ALS1302" s="15"/>
      <c r="ALT1302" s="15"/>
      <c r="ALU1302" s="15"/>
      <c r="ALV1302" s="15"/>
      <c r="ALW1302" s="15"/>
      <c r="ALX1302" s="15"/>
    </row>
    <row r="1303" spans="1:1012" s="16" customFormat="1" ht="36.75" customHeight="1" x14ac:dyDescent="0.25">
      <c r="A1303" s="52" t="s">
        <v>275</v>
      </c>
      <c r="B1303" s="42">
        <v>23</v>
      </c>
      <c r="C1303" s="42" t="s">
        <v>369</v>
      </c>
      <c r="D1303" s="49">
        <v>0.98470000000000002</v>
      </c>
      <c r="E1303" s="49">
        <v>0.99139999999999995</v>
      </c>
      <c r="ALR1303" s="17"/>
      <c r="ALS1303" s="17"/>
      <c r="ALT1303" s="17"/>
      <c r="ALU1303" s="17"/>
      <c r="ALV1303" s="17"/>
      <c r="ALW1303" s="17"/>
      <c r="ALX1303" s="17"/>
    </row>
    <row r="1304" spans="1:1012" s="14" customFormat="1" ht="36.75" customHeight="1" x14ac:dyDescent="0.25">
      <c r="A1304" s="48" t="s">
        <v>275</v>
      </c>
      <c r="B1304" s="46">
        <v>24</v>
      </c>
      <c r="C1304" s="46" t="s">
        <v>644</v>
      </c>
      <c r="D1304" s="20">
        <v>0.9</v>
      </c>
      <c r="E1304" s="20">
        <v>0.9</v>
      </c>
      <c r="ALR1304" s="15"/>
      <c r="ALS1304" s="15"/>
      <c r="ALT1304" s="15"/>
      <c r="ALU1304" s="15"/>
      <c r="ALV1304" s="15"/>
      <c r="ALW1304" s="15"/>
      <c r="ALX1304" s="15"/>
    </row>
    <row r="1305" spans="1:1012" s="14" customFormat="1" ht="36.75" customHeight="1" x14ac:dyDescent="0.25">
      <c r="A1305" s="48" t="s">
        <v>254</v>
      </c>
      <c r="B1305" s="46" t="s">
        <v>580</v>
      </c>
      <c r="C1305" s="46" t="s">
        <v>644</v>
      </c>
      <c r="D1305" s="20">
        <v>0.9</v>
      </c>
      <c r="E1305" s="20">
        <v>0.9</v>
      </c>
      <c r="ALR1305" s="15"/>
      <c r="ALS1305" s="15"/>
      <c r="ALT1305" s="15"/>
      <c r="ALU1305" s="15"/>
      <c r="ALV1305" s="15"/>
      <c r="ALW1305" s="15"/>
      <c r="ALX1305" s="15"/>
    </row>
    <row r="1306" spans="1:1012" s="14" customFormat="1" ht="36.75" customHeight="1" x14ac:dyDescent="0.25">
      <c r="A1306" s="48" t="s">
        <v>275</v>
      </c>
      <c r="B1306" s="46">
        <v>26</v>
      </c>
      <c r="C1306" s="46" t="s">
        <v>644</v>
      </c>
      <c r="D1306" s="20">
        <v>0.9</v>
      </c>
      <c r="E1306" s="20">
        <v>0.9</v>
      </c>
      <c r="ALR1306" s="15"/>
      <c r="ALS1306" s="15"/>
      <c r="ALT1306" s="15"/>
      <c r="ALU1306" s="15"/>
      <c r="ALV1306" s="15"/>
      <c r="ALW1306" s="15"/>
      <c r="ALX1306" s="15"/>
    </row>
    <row r="1307" spans="1:1012" s="14" customFormat="1" ht="36.75" customHeight="1" x14ac:dyDescent="0.25">
      <c r="A1307" s="48" t="s">
        <v>275</v>
      </c>
      <c r="B1307" s="46">
        <v>27</v>
      </c>
      <c r="C1307" s="46" t="s">
        <v>644</v>
      </c>
      <c r="D1307" s="20">
        <v>0.9</v>
      </c>
      <c r="E1307" s="20">
        <v>0.9</v>
      </c>
      <c r="ALR1307" s="15"/>
      <c r="ALS1307" s="15"/>
      <c r="ALT1307" s="15"/>
      <c r="ALU1307" s="15"/>
      <c r="ALV1307" s="15"/>
      <c r="ALW1307" s="15"/>
      <c r="ALX1307" s="15"/>
    </row>
    <row r="1308" spans="1:1012" s="14" customFormat="1" ht="36.75" customHeight="1" x14ac:dyDescent="0.25">
      <c r="A1308" s="48" t="s">
        <v>275</v>
      </c>
      <c r="B1308" s="46">
        <v>28</v>
      </c>
      <c r="C1308" s="46" t="s">
        <v>644</v>
      </c>
      <c r="D1308" s="20">
        <v>0.9</v>
      </c>
      <c r="E1308" s="20">
        <v>0.9</v>
      </c>
      <c r="ALR1308" s="15"/>
      <c r="ALS1308" s="15"/>
      <c r="ALT1308" s="15"/>
      <c r="ALU1308" s="15"/>
      <c r="ALV1308" s="15"/>
      <c r="ALW1308" s="15"/>
      <c r="ALX1308" s="15"/>
    </row>
    <row r="1309" spans="1:1012" s="14" customFormat="1" ht="36.75" customHeight="1" x14ac:dyDescent="0.25">
      <c r="A1309" s="48" t="s">
        <v>275</v>
      </c>
      <c r="B1309" s="46">
        <v>29</v>
      </c>
      <c r="C1309" s="46" t="s">
        <v>644</v>
      </c>
      <c r="D1309" s="20">
        <v>0.9</v>
      </c>
      <c r="E1309" s="20">
        <v>0.9</v>
      </c>
      <c r="ALR1309" s="15"/>
      <c r="ALS1309" s="15"/>
      <c r="ALT1309" s="15"/>
      <c r="ALU1309" s="15"/>
      <c r="ALV1309" s="15"/>
      <c r="ALW1309" s="15"/>
      <c r="ALX1309" s="15"/>
    </row>
    <row r="1310" spans="1:1012" s="14" customFormat="1" ht="36.75" customHeight="1" x14ac:dyDescent="0.25">
      <c r="A1310" s="48" t="s">
        <v>275</v>
      </c>
      <c r="B1310" s="46">
        <v>31</v>
      </c>
      <c r="C1310" s="46" t="s">
        <v>644</v>
      </c>
      <c r="D1310" s="20">
        <v>0.9</v>
      </c>
      <c r="E1310" s="20">
        <v>0.9</v>
      </c>
      <c r="ALR1310" s="15"/>
      <c r="ALS1310" s="15"/>
      <c r="ALT1310" s="15"/>
      <c r="ALU1310" s="15"/>
      <c r="ALV1310" s="15"/>
      <c r="ALW1310" s="15"/>
      <c r="ALX1310" s="15"/>
    </row>
    <row r="1311" spans="1:1012" s="14" customFormat="1" ht="36.75" customHeight="1" x14ac:dyDescent="0.25">
      <c r="A1311" s="48" t="s">
        <v>275</v>
      </c>
      <c r="B1311" s="46">
        <v>33</v>
      </c>
      <c r="C1311" s="46" t="s">
        <v>644</v>
      </c>
      <c r="D1311" s="20">
        <v>0.9</v>
      </c>
      <c r="E1311" s="20">
        <v>0.9</v>
      </c>
      <c r="ALR1311" s="15"/>
      <c r="ALS1311" s="15"/>
      <c r="ALT1311" s="15"/>
      <c r="ALU1311" s="15"/>
      <c r="ALV1311" s="15"/>
      <c r="ALW1311" s="15"/>
      <c r="ALX1311" s="15"/>
    </row>
    <row r="1312" spans="1:1012" s="14" customFormat="1" ht="36.75" customHeight="1" x14ac:dyDescent="0.25">
      <c r="A1312" s="48" t="s">
        <v>275</v>
      </c>
      <c r="B1312" s="46" t="s">
        <v>455</v>
      </c>
      <c r="C1312" s="46" t="s">
        <v>644</v>
      </c>
      <c r="D1312" s="20">
        <v>0.9</v>
      </c>
      <c r="E1312" s="20">
        <v>0.9</v>
      </c>
      <c r="ALR1312" s="15"/>
      <c r="ALS1312" s="15"/>
      <c r="ALT1312" s="15"/>
      <c r="ALU1312" s="15"/>
      <c r="ALV1312" s="15"/>
      <c r="ALW1312" s="15"/>
      <c r="ALX1312" s="15"/>
    </row>
    <row r="1313" spans="1:1012" s="14" customFormat="1" ht="36.75" customHeight="1" x14ac:dyDescent="0.25">
      <c r="A1313" s="48" t="s">
        <v>275</v>
      </c>
      <c r="B1313" s="46" t="s">
        <v>456</v>
      </c>
      <c r="C1313" s="46" t="s">
        <v>644</v>
      </c>
      <c r="D1313" s="20">
        <v>0.9</v>
      </c>
      <c r="E1313" s="20">
        <v>0.9</v>
      </c>
      <c r="ALR1313" s="15"/>
      <c r="ALS1313" s="15"/>
      <c r="ALT1313" s="15"/>
      <c r="ALU1313" s="15"/>
      <c r="ALV1313" s="15"/>
      <c r="ALW1313" s="15"/>
      <c r="ALX1313" s="15"/>
    </row>
    <row r="1314" spans="1:1012" s="14" customFormat="1" ht="36.75" customHeight="1" x14ac:dyDescent="0.25">
      <c r="A1314" s="48" t="s">
        <v>376</v>
      </c>
      <c r="B1314" s="46">
        <v>1</v>
      </c>
      <c r="C1314" s="46" t="s">
        <v>644</v>
      </c>
      <c r="D1314" s="20">
        <v>0.9</v>
      </c>
      <c r="E1314" s="20">
        <v>0.9</v>
      </c>
      <c r="ALR1314" s="15"/>
      <c r="ALS1314" s="15"/>
      <c r="ALT1314" s="15"/>
      <c r="ALU1314" s="15"/>
      <c r="ALV1314" s="15"/>
      <c r="ALW1314" s="15"/>
      <c r="ALX1314" s="15"/>
    </row>
    <row r="1315" spans="1:1012" s="14" customFormat="1" ht="36.75" customHeight="1" x14ac:dyDescent="0.25">
      <c r="A1315" s="48" t="s">
        <v>646</v>
      </c>
      <c r="B1315" s="46" t="s">
        <v>420</v>
      </c>
      <c r="C1315" s="46" t="s">
        <v>644</v>
      </c>
      <c r="D1315" s="20">
        <v>0.9</v>
      </c>
      <c r="E1315" s="20">
        <v>0.9</v>
      </c>
      <c r="ALR1315" s="15"/>
      <c r="ALS1315" s="15"/>
      <c r="ALT1315" s="15"/>
      <c r="ALU1315" s="15"/>
      <c r="ALV1315" s="15"/>
      <c r="ALW1315" s="15"/>
      <c r="ALX1315" s="15"/>
    </row>
    <row r="1316" spans="1:1012" s="14" customFormat="1" ht="36.75" customHeight="1" x14ac:dyDescent="0.25">
      <c r="A1316" s="48" t="s">
        <v>258</v>
      </c>
      <c r="B1316" s="46">
        <v>5</v>
      </c>
      <c r="C1316" s="46" t="s">
        <v>644</v>
      </c>
      <c r="D1316" s="20">
        <v>0.9</v>
      </c>
      <c r="E1316" s="20">
        <v>0.9</v>
      </c>
      <c r="ALR1316" s="15"/>
      <c r="ALS1316" s="15"/>
      <c r="ALT1316" s="15"/>
      <c r="ALU1316" s="15"/>
      <c r="ALV1316" s="15"/>
      <c r="ALW1316" s="15"/>
      <c r="ALX1316" s="15"/>
    </row>
    <row r="1317" spans="1:1012" s="14" customFormat="1" ht="36.75" customHeight="1" x14ac:dyDescent="0.25">
      <c r="A1317" s="48" t="s">
        <v>258</v>
      </c>
      <c r="B1317" s="46" t="s">
        <v>647</v>
      </c>
      <c r="C1317" s="46" t="s">
        <v>644</v>
      </c>
      <c r="D1317" s="20">
        <v>0.9</v>
      </c>
      <c r="E1317" s="20">
        <v>0.9</v>
      </c>
      <c r="ALR1317" s="15"/>
      <c r="ALS1317" s="15"/>
      <c r="ALT1317" s="15"/>
      <c r="ALU1317" s="15"/>
      <c r="ALV1317" s="15"/>
      <c r="ALW1317" s="15"/>
      <c r="ALX1317" s="15"/>
    </row>
    <row r="1318" spans="1:1012" s="14" customFormat="1" ht="36.75" customHeight="1" x14ac:dyDescent="0.25">
      <c r="A1318" s="48" t="s">
        <v>254</v>
      </c>
      <c r="B1318" s="46">
        <v>62</v>
      </c>
      <c r="C1318" s="46" t="s">
        <v>644</v>
      </c>
      <c r="D1318" s="20">
        <v>0.9</v>
      </c>
      <c r="E1318" s="20">
        <v>0.9</v>
      </c>
      <c r="ALR1318" s="15"/>
      <c r="ALS1318" s="15"/>
      <c r="ALT1318" s="15"/>
      <c r="ALU1318" s="15"/>
      <c r="ALV1318" s="15"/>
      <c r="ALW1318" s="15"/>
      <c r="ALX1318" s="15"/>
    </row>
    <row r="1319" spans="1:1012" s="14" customFormat="1" ht="36.75" customHeight="1" x14ac:dyDescent="0.25">
      <c r="A1319" s="48" t="s">
        <v>206</v>
      </c>
      <c r="B1319" s="46" t="s">
        <v>572</v>
      </c>
      <c r="C1319" s="46" t="s">
        <v>644</v>
      </c>
      <c r="D1319" s="20">
        <v>0.9</v>
      </c>
      <c r="E1319" s="20">
        <v>0.9</v>
      </c>
      <c r="ALR1319" s="15"/>
      <c r="ALS1319" s="15"/>
      <c r="ALT1319" s="15"/>
      <c r="ALU1319" s="15"/>
      <c r="ALV1319" s="15"/>
      <c r="ALW1319" s="15"/>
      <c r="ALX1319" s="15"/>
    </row>
    <row r="1320" spans="1:1012" s="14" customFormat="1" ht="36.75" customHeight="1" x14ac:dyDescent="0.25">
      <c r="A1320" s="48" t="s">
        <v>221</v>
      </c>
      <c r="B1320" s="46" t="s">
        <v>648</v>
      </c>
      <c r="C1320" s="46" t="s">
        <v>644</v>
      </c>
      <c r="D1320" s="20">
        <v>0.9</v>
      </c>
      <c r="E1320" s="20">
        <v>0.9</v>
      </c>
      <c r="ALR1320" s="15"/>
      <c r="ALS1320" s="15"/>
      <c r="ALT1320" s="15"/>
      <c r="ALU1320" s="15"/>
      <c r="ALV1320" s="15"/>
      <c r="ALW1320" s="15"/>
      <c r="ALX1320" s="15"/>
    </row>
    <row r="1321" spans="1:1012" s="14" customFormat="1" ht="36.75" customHeight="1" x14ac:dyDescent="0.25">
      <c r="A1321" s="48" t="s">
        <v>649</v>
      </c>
      <c r="B1321" s="46">
        <v>18</v>
      </c>
      <c r="C1321" s="46" t="s">
        <v>644</v>
      </c>
      <c r="D1321" s="20">
        <v>0.9</v>
      </c>
      <c r="E1321" s="20">
        <v>0.9</v>
      </c>
      <c r="ALR1321" s="15"/>
      <c r="ALS1321" s="15"/>
      <c r="ALT1321" s="15"/>
      <c r="ALU1321" s="15"/>
      <c r="ALV1321" s="15"/>
      <c r="ALW1321" s="15"/>
      <c r="ALX1321" s="15"/>
    </row>
    <row r="1322" spans="1:1012" s="14" customFormat="1" ht="36.75" customHeight="1" x14ac:dyDescent="0.25">
      <c r="A1322" s="48" t="s">
        <v>275</v>
      </c>
      <c r="B1322" s="46">
        <v>9</v>
      </c>
      <c r="C1322" s="46" t="s">
        <v>644</v>
      </c>
      <c r="D1322" s="20">
        <v>0.9</v>
      </c>
      <c r="E1322" s="20">
        <v>0.9</v>
      </c>
      <c r="ALR1322" s="15"/>
      <c r="ALS1322" s="15"/>
      <c r="ALT1322" s="15"/>
      <c r="ALU1322" s="15"/>
      <c r="ALV1322" s="15"/>
      <c r="ALW1322" s="15"/>
      <c r="ALX1322" s="15"/>
    </row>
    <row r="1323" spans="1:1012" s="14" customFormat="1" ht="36.75" customHeight="1" x14ac:dyDescent="0.25">
      <c r="A1323" s="48" t="s">
        <v>275</v>
      </c>
      <c r="B1323" s="46">
        <v>11</v>
      </c>
      <c r="C1323" s="46" t="s">
        <v>644</v>
      </c>
      <c r="D1323" s="20">
        <v>0.9</v>
      </c>
      <c r="E1323" s="20">
        <v>0.9</v>
      </c>
      <c r="ALR1323" s="15"/>
      <c r="ALS1323" s="15"/>
      <c r="ALT1323" s="15"/>
      <c r="ALU1323" s="15"/>
      <c r="ALV1323" s="15"/>
      <c r="ALW1323" s="15"/>
      <c r="ALX1323" s="15"/>
    </row>
    <row r="1324" spans="1:1012" s="16" customFormat="1" ht="36.75" customHeight="1" x14ac:dyDescent="0.25">
      <c r="A1324" s="83" t="s">
        <v>650</v>
      </c>
      <c r="B1324" s="50" t="s">
        <v>651</v>
      </c>
      <c r="C1324" s="42" t="s">
        <v>652</v>
      </c>
      <c r="D1324" s="49">
        <v>1</v>
      </c>
      <c r="E1324" s="49">
        <v>1</v>
      </c>
      <c r="ALR1324" s="17"/>
      <c r="ALS1324" s="17"/>
      <c r="ALT1324" s="17"/>
      <c r="ALU1324" s="17"/>
      <c r="ALV1324" s="17"/>
      <c r="ALW1324" s="17"/>
      <c r="ALX1324" s="17"/>
    </row>
    <row r="1325" spans="1:1012" s="16" customFormat="1" ht="36.75" customHeight="1" x14ac:dyDescent="0.25">
      <c r="A1325" s="52" t="s">
        <v>198</v>
      </c>
      <c r="B1325" s="42" t="s">
        <v>420</v>
      </c>
      <c r="C1325" s="42" t="s">
        <v>653</v>
      </c>
      <c r="D1325" s="84">
        <v>0.94474999999999998</v>
      </c>
      <c r="E1325" s="84">
        <v>0.94474999999999998</v>
      </c>
      <c r="ALR1325" s="17"/>
      <c r="ALS1325" s="17"/>
      <c r="ALT1325" s="17"/>
      <c r="ALU1325" s="17"/>
      <c r="ALV1325" s="17"/>
      <c r="ALW1325" s="17"/>
      <c r="ALX1325" s="17"/>
    </row>
    <row r="1326" spans="1:1012" s="14" customFormat="1" ht="36.75" customHeight="1" x14ac:dyDescent="0.25">
      <c r="A1326" s="48" t="s">
        <v>282</v>
      </c>
      <c r="B1326" s="46">
        <v>69</v>
      </c>
      <c r="C1326" s="46" t="s">
        <v>654</v>
      </c>
      <c r="D1326" s="20">
        <v>0.95150000000000001</v>
      </c>
      <c r="E1326" s="20">
        <v>0.95150000000000001</v>
      </c>
      <c r="ALR1326" s="15"/>
      <c r="ALS1326" s="15"/>
      <c r="ALT1326" s="15"/>
      <c r="ALU1326" s="15"/>
      <c r="ALV1326" s="15"/>
      <c r="ALW1326" s="15"/>
      <c r="ALX1326" s="15"/>
    </row>
    <row r="1327" spans="1:1012" s="16" customFormat="1" ht="36.75" customHeight="1" x14ac:dyDescent="0.25">
      <c r="A1327" s="52" t="s">
        <v>589</v>
      </c>
      <c r="B1327" s="42">
        <v>8</v>
      </c>
      <c r="C1327" s="42" t="s">
        <v>655</v>
      </c>
      <c r="D1327" s="49">
        <v>0.97960000000000003</v>
      </c>
      <c r="E1327" s="49">
        <v>0.97960000000000003</v>
      </c>
      <c r="ALR1327" s="17"/>
      <c r="ALS1327" s="17"/>
      <c r="ALT1327" s="17"/>
      <c r="ALU1327" s="17"/>
      <c r="ALV1327" s="17"/>
      <c r="ALW1327" s="17"/>
      <c r="ALX1327" s="17"/>
    </row>
    <row r="1328" spans="1:1012" s="16" customFormat="1" ht="36.75" customHeight="1" x14ac:dyDescent="0.25">
      <c r="A1328" s="52" t="s">
        <v>319</v>
      </c>
      <c r="B1328" s="42" t="s">
        <v>214</v>
      </c>
      <c r="C1328" s="42" t="s">
        <v>656</v>
      </c>
      <c r="D1328" s="49">
        <v>0.99199999999999999</v>
      </c>
      <c r="E1328" s="49">
        <v>0.99199999999999999</v>
      </c>
      <c r="ALR1328" s="17"/>
      <c r="ALS1328" s="17"/>
      <c r="ALT1328" s="17"/>
      <c r="ALU1328" s="17"/>
      <c r="ALV1328" s="17"/>
      <c r="ALW1328" s="17"/>
      <c r="ALX1328" s="17"/>
    </row>
    <row r="1329" spans="1:1012" s="16" customFormat="1" ht="36.75" customHeight="1" x14ac:dyDescent="0.25">
      <c r="A1329" s="52" t="s">
        <v>203</v>
      </c>
      <c r="B1329" s="42">
        <v>26</v>
      </c>
      <c r="C1329" s="42" t="s">
        <v>657</v>
      </c>
      <c r="D1329" s="49">
        <v>0.97860000000000003</v>
      </c>
      <c r="E1329" s="49">
        <v>0.97860000000000003</v>
      </c>
      <c r="ALR1329" s="17"/>
      <c r="ALS1329" s="17"/>
      <c r="ALT1329" s="17"/>
      <c r="ALU1329" s="17"/>
      <c r="ALV1329" s="17"/>
      <c r="ALW1329" s="17"/>
      <c r="ALX1329" s="17"/>
    </row>
    <row r="1330" spans="1:1012" s="16" customFormat="1" ht="36.75" customHeight="1" x14ac:dyDescent="0.25">
      <c r="A1330" s="52" t="s">
        <v>619</v>
      </c>
      <c r="B1330" s="42">
        <v>26</v>
      </c>
      <c r="C1330" s="78" t="s">
        <v>586</v>
      </c>
      <c r="D1330" s="49">
        <v>0.97789999999999999</v>
      </c>
      <c r="E1330" s="49">
        <v>0.97789999999999999</v>
      </c>
      <c r="ALR1330" s="17"/>
      <c r="ALS1330" s="17"/>
      <c r="ALT1330" s="17"/>
      <c r="ALU1330" s="17"/>
      <c r="ALV1330" s="17"/>
      <c r="ALW1330" s="17"/>
      <c r="ALX1330" s="17"/>
    </row>
    <row r="1331" spans="1:1012" s="14" customFormat="1" ht="36.75" customHeight="1" x14ac:dyDescent="0.25">
      <c r="A1331" s="48" t="s">
        <v>446</v>
      </c>
      <c r="B1331" s="46">
        <v>34</v>
      </c>
      <c r="C1331" s="46" t="s">
        <v>658</v>
      </c>
      <c r="D1331" s="85">
        <v>0.98</v>
      </c>
      <c r="E1331" s="85">
        <v>0.98</v>
      </c>
      <c r="ALR1331" s="15"/>
      <c r="ALS1331" s="15"/>
      <c r="ALT1331" s="15"/>
      <c r="ALU1331" s="15"/>
      <c r="ALV1331" s="15"/>
      <c r="ALW1331" s="15"/>
      <c r="ALX1331" s="15"/>
    </row>
    <row r="1332" spans="1:1012" s="16" customFormat="1" ht="36.75" customHeight="1" x14ac:dyDescent="0.25">
      <c r="A1332" s="52" t="s">
        <v>659</v>
      </c>
      <c r="B1332" s="42">
        <v>7</v>
      </c>
      <c r="C1332" s="42" t="s">
        <v>660</v>
      </c>
      <c r="D1332" s="49">
        <v>0.98599999999999999</v>
      </c>
      <c r="E1332" s="49">
        <v>0.98709999999999998</v>
      </c>
      <c r="ALR1332" s="17"/>
      <c r="ALS1332" s="17"/>
      <c r="ALT1332" s="17"/>
      <c r="ALU1332" s="17"/>
      <c r="ALV1332" s="17"/>
      <c r="ALW1332" s="17"/>
      <c r="ALX1332" s="17"/>
    </row>
    <row r="1333" spans="1:1012" s="16" customFormat="1" ht="36.75" customHeight="1" x14ac:dyDescent="0.25">
      <c r="A1333" s="52" t="s">
        <v>659</v>
      </c>
      <c r="B1333" s="42">
        <v>9</v>
      </c>
      <c r="C1333" s="42" t="s">
        <v>660</v>
      </c>
      <c r="D1333" s="49">
        <v>0.98599999999999999</v>
      </c>
      <c r="E1333" s="49">
        <v>0.98709999999999998</v>
      </c>
      <c r="ALR1333" s="17"/>
      <c r="ALS1333" s="17"/>
      <c r="ALT1333" s="17"/>
      <c r="ALU1333" s="17"/>
      <c r="ALV1333" s="17"/>
      <c r="ALW1333" s="17"/>
      <c r="ALX1333" s="17"/>
    </row>
    <row r="1334" spans="1:1012" s="16" customFormat="1" ht="36.75" customHeight="1" x14ac:dyDescent="0.25">
      <c r="A1334" s="52" t="s">
        <v>659</v>
      </c>
      <c r="B1334" s="42">
        <v>16</v>
      </c>
      <c r="C1334" s="42" t="s">
        <v>660</v>
      </c>
      <c r="D1334" s="49">
        <v>0.98599999999999999</v>
      </c>
      <c r="E1334" s="49">
        <v>0.98709999999999998</v>
      </c>
      <c r="ALR1334" s="17"/>
      <c r="ALS1334" s="17"/>
      <c r="ALT1334" s="17"/>
      <c r="ALU1334" s="17"/>
      <c r="ALV1334" s="17"/>
      <c r="ALW1334" s="17"/>
      <c r="ALX1334" s="17"/>
    </row>
    <row r="1335" spans="1:1012" s="16" customFormat="1" ht="36.75" customHeight="1" x14ac:dyDescent="0.25">
      <c r="A1335" s="52" t="s">
        <v>659</v>
      </c>
      <c r="B1335" s="42" t="s">
        <v>273</v>
      </c>
      <c r="C1335" s="42" t="s">
        <v>660</v>
      </c>
      <c r="D1335" s="49">
        <v>0.98599999999999999</v>
      </c>
      <c r="E1335" s="49">
        <v>0.98709999999999998</v>
      </c>
      <c r="ALR1335" s="17"/>
      <c r="ALS1335" s="17"/>
      <c r="ALT1335" s="17"/>
      <c r="ALU1335" s="17"/>
      <c r="ALV1335" s="17"/>
      <c r="ALW1335" s="17"/>
      <c r="ALX1335" s="17"/>
    </row>
    <row r="1336" spans="1:1012" s="16" customFormat="1" ht="36.75" customHeight="1" x14ac:dyDescent="0.25">
      <c r="A1336" s="52" t="s">
        <v>659</v>
      </c>
      <c r="B1336" s="42">
        <v>18</v>
      </c>
      <c r="C1336" s="42" t="s">
        <v>660</v>
      </c>
      <c r="D1336" s="49">
        <v>0.98599999999999999</v>
      </c>
      <c r="E1336" s="49">
        <v>0.98709999999999998</v>
      </c>
      <c r="ALR1336" s="17"/>
      <c r="ALS1336" s="17"/>
      <c r="ALT1336" s="17"/>
      <c r="ALU1336" s="17"/>
      <c r="ALV1336" s="17"/>
      <c r="ALW1336" s="17"/>
      <c r="ALX1336" s="17"/>
    </row>
    <row r="1337" spans="1:1012" s="16" customFormat="1" ht="36.75" customHeight="1" x14ac:dyDescent="0.25">
      <c r="A1337" s="52" t="s">
        <v>659</v>
      </c>
      <c r="B1337" s="42" t="s">
        <v>661</v>
      </c>
      <c r="C1337" s="42" t="s">
        <v>660</v>
      </c>
      <c r="D1337" s="49">
        <v>0.98599999999999999</v>
      </c>
      <c r="E1337" s="49">
        <v>0.98709999999999998</v>
      </c>
      <c r="ALR1337" s="17"/>
      <c r="ALS1337" s="17"/>
      <c r="ALT1337" s="17"/>
      <c r="ALU1337" s="17"/>
      <c r="ALV1337" s="17"/>
      <c r="ALW1337" s="17"/>
      <c r="ALX1337" s="17"/>
    </row>
    <row r="1338" spans="1:1012" s="16" customFormat="1" ht="36.75" customHeight="1" x14ac:dyDescent="0.25">
      <c r="A1338" s="52" t="s">
        <v>659</v>
      </c>
      <c r="B1338" s="42">
        <v>20</v>
      </c>
      <c r="C1338" s="42" t="s">
        <v>660</v>
      </c>
      <c r="D1338" s="49">
        <v>0.98599999999999999</v>
      </c>
      <c r="E1338" s="49">
        <v>0.98709999999999998</v>
      </c>
      <c r="ALR1338" s="17"/>
      <c r="ALS1338" s="17"/>
      <c r="ALT1338" s="17"/>
      <c r="ALU1338" s="17"/>
      <c r="ALV1338" s="17"/>
      <c r="ALW1338" s="17"/>
      <c r="ALX1338" s="17"/>
    </row>
    <row r="1339" spans="1:1012" s="16" customFormat="1" ht="36.75" customHeight="1" x14ac:dyDescent="0.25">
      <c r="A1339" s="52" t="s">
        <v>659</v>
      </c>
      <c r="B1339" s="42" t="s">
        <v>307</v>
      </c>
      <c r="C1339" s="42" t="s">
        <v>660</v>
      </c>
      <c r="D1339" s="49">
        <v>0.98599999999999999</v>
      </c>
      <c r="E1339" s="49">
        <v>0.98709999999999998</v>
      </c>
      <c r="ALR1339" s="17"/>
      <c r="ALS1339" s="17"/>
      <c r="ALT1339" s="17"/>
      <c r="ALU1339" s="17"/>
      <c r="ALV1339" s="17"/>
      <c r="ALW1339" s="17"/>
      <c r="ALX1339" s="17"/>
    </row>
    <row r="1340" spans="1:1012" s="16" customFormat="1" ht="36.75" customHeight="1" x14ac:dyDescent="0.25">
      <c r="A1340" s="52" t="s">
        <v>659</v>
      </c>
      <c r="B1340" s="42">
        <v>22</v>
      </c>
      <c r="C1340" s="42" t="s">
        <v>660</v>
      </c>
      <c r="D1340" s="49">
        <v>0.98599999999999999</v>
      </c>
      <c r="E1340" s="49">
        <v>0.98709999999999998</v>
      </c>
      <c r="ALR1340" s="17"/>
      <c r="ALS1340" s="17"/>
      <c r="ALT1340" s="17"/>
      <c r="ALU1340" s="17"/>
      <c r="ALV1340" s="17"/>
      <c r="ALW1340" s="17"/>
      <c r="ALX1340" s="17"/>
    </row>
    <row r="1341" spans="1:1012" s="16" customFormat="1" ht="36.75" customHeight="1" x14ac:dyDescent="0.25">
      <c r="A1341" s="52" t="s">
        <v>539</v>
      </c>
      <c r="B1341" s="42">
        <v>2</v>
      </c>
      <c r="C1341" s="42" t="s">
        <v>660</v>
      </c>
      <c r="D1341" s="49">
        <v>0.98599999999999999</v>
      </c>
      <c r="E1341" s="49">
        <v>0.98709999999999998</v>
      </c>
      <c r="ALR1341" s="17"/>
      <c r="ALS1341" s="17"/>
      <c r="ALT1341" s="17"/>
      <c r="ALU1341" s="17"/>
      <c r="ALV1341" s="17"/>
      <c r="ALW1341" s="17"/>
      <c r="ALX1341" s="17"/>
    </row>
    <row r="1342" spans="1:1012" s="16" customFormat="1" ht="36.75" customHeight="1" x14ac:dyDescent="0.25">
      <c r="A1342" s="52" t="s">
        <v>539</v>
      </c>
      <c r="B1342" s="42">
        <v>4</v>
      </c>
      <c r="C1342" s="42" t="s">
        <v>660</v>
      </c>
      <c r="D1342" s="49">
        <v>0.98599999999999999</v>
      </c>
      <c r="E1342" s="49">
        <v>0.98709999999999998</v>
      </c>
      <c r="ALR1342" s="17"/>
      <c r="ALS1342" s="17"/>
      <c r="ALT1342" s="17"/>
      <c r="ALU1342" s="17"/>
      <c r="ALV1342" s="17"/>
      <c r="ALW1342" s="17"/>
      <c r="ALX1342" s="17"/>
    </row>
    <row r="1343" spans="1:1012" s="16" customFormat="1" ht="36.75" customHeight="1" x14ac:dyDescent="0.25">
      <c r="A1343" s="52" t="s">
        <v>539</v>
      </c>
      <c r="B1343" s="42">
        <v>19</v>
      </c>
      <c r="C1343" s="42" t="s">
        <v>660</v>
      </c>
      <c r="D1343" s="49">
        <v>0.98599999999999999</v>
      </c>
      <c r="E1343" s="49">
        <v>0.98709999999999998</v>
      </c>
      <c r="ALR1343" s="17"/>
      <c r="ALS1343" s="17"/>
      <c r="ALT1343" s="17"/>
      <c r="ALU1343" s="17"/>
      <c r="ALV1343" s="17"/>
      <c r="ALW1343" s="17"/>
      <c r="ALX1343" s="17"/>
    </row>
    <row r="1344" spans="1:1012" s="16" customFormat="1" ht="36.75" customHeight="1" x14ac:dyDescent="0.25">
      <c r="A1344" s="52" t="s">
        <v>539</v>
      </c>
      <c r="B1344" s="42">
        <v>21</v>
      </c>
      <c r="C1344" s="42" t="s">
        <v>660</v>
      </c>
      <c r="D1344" s="49">
        <v>0.98640000000000005</v>
      </c>
      <c r="E1344" s="49">
        <v>0.98709999999999998</v>
      </c>
      <c r="ALR1344" s="17"/>
      <c r="ALS1344" s="17"/>
      <c r="ALT1344" s="17"/>
      <c r="ALU1344" s="17"/>
      <c r="ALV1344" s="17"/>
      <c r="ALW1344" s="17"/>
      <c r="ALX1344" s="17"/>
    </row>
    <row r="1345" spans="1:1012" s="16" customFormat="1" ht="36.75" customHeight="1" x14ac:dyDescent="0.25">
      <c r="A1345" s="52" t="s">
        <v>384</v>
      </c>
      <c r="B1345" s="42" t="s">
        <v>471</v>
      </c>
      <c r="C1345" s="42" t="s">
        <v>660</v>
      </c>
      <c r="D1345" s="49">
        <v>0.99199999999999999</v>
      </c>
      <c r="E1345" s="49">
        <v>0.98709999999999998</v>
      </c>
      <c r="ALR1345" s="17"/>
      <c r="ALS1345" s="17"/>
      <c r="ALT1345" s="17"/>
      <c r="ALU1345" s="17"/>
      <c r="ALV1345" s="17"/>
      <c r="ALW1345" s="17"/>
      <c r="ALX1345" s="17"/>
    </row>
    <row r="1346" spans="1:1012" s="16" customFormat="1" ht="36.75" customHeight="1" x14ac:dyDescent="0.25">
      <c r="A1346" s="52" t="s">
        <v>384</v>
      </c>
      <c r="B1346" s="42">
        <v>7</v>
      </c>
      <c r="C1346" s="42" t="s">
        <v>660</v>
      </c>
      <c r="D1346" s="49">
        <v>0.98640000000000005</v>
      </c>
      <c r="E1346" s="49">
        <v>0.98709999999999998</v>
      </c>
      <c r="ALR1346" s="17"/>
      <c r="ALS1346" s="17"/>
      <c r="ALT1346" s="17"/>
      <c r="ALU1346" s="17"/>
      <c r="ALV1346" s="17"/>
      <c r="ALW1346" s="17"/>
      <c r="ALX1346" s="17"/>
    </row>
    <row r="1347" spans="1:1012" s="16" customFormat="1" ht="36.75" customHeight="1" x14ac:dyDescent="0.25">
      <c r="A1347" s="52" t="s">
        <v>384</v>
      </c>
      <c r="B1347" s="42">
        <v>8</v>
      </c>
      <c r="C1347" s="42" t="s">
        <v>660</v>
      </c>
      <c r="D1347" s="49">
        <v>0.99319999999999997</v>
      </c>
      <c r="E1347" s="49">
        <v>0.98709999999999998</v>
      </c>
      <c r="ALR1347" s="17"/>
      <c r="ALS1347" s="17"/>
      <c r="ALT1347" s="17"/>
      <c r="ALU1347" s="17"/>
      <c r="ALV1347" s="17"/>
      <c r="ALW1347" s="17"/>
      <c r="ALX1347" s="17"/>
    </row>
    <row r="1348" spans="1:1012" s="16" customFormat="1" ht="36.75" customHeight="1" x14ac:dyDescent="0.25">
      <c r="A1348" s="52" t="s">
        <v>384</v>
      </c>
      <c r="B1348" s="42">
        <v>10</v>
      </c>
      <c r="C1348" s="42" t="s">
        <v>660</v>
      </c>
      <c r="D1348" s="49">
        <v>0.99319999999999997</v>
      </c>
      <c r="E1348" s="49">
        <v>0.98709999999999998</v>
      </c>
      <c r="ALR1348" s="17"/>
      <c r="ALS1348" s="17"/>
      <c r="ALT1348" s="17"/>
      <c r="ALU1348" s="17"/>
      <c r="ALV1348" s="17"/>
      <c r="ALW1348" s="17"/>
      <c r="ALX1348" s="17"/>
    </row>
    <row r="1349" spans="1:1012" s="16" customFormat="1" ht="36.75" customHeight="1" x14ac:dyDescent="0.25">
      <c r="A1349" s="52" t="s">
        <v>384</v>
      </c>
      <c r="B1349" s="42">
        <v>18</v>
      </c>
      <c r="C1349" s="42" t="s">
        <v>660</v>
      </c>
      <c r="D1349" s="49">
        <v>0.97789999999999999</v>
      </c>
      <c r="E1349" s="49">
        <v>0.98709999999999998</v>
      </c>
      <c r="ALR1349" s="17"/>
      <c r="ALS1349" s="17"/>
      <c r="ALT1349" s="17"/>
      <c r="ALU1349" s="17"/>
      <c r="ALV1349" s="17"/>
      <c r="ALW1349" s="17"/>
      <c r="ALX1349" s="17"/>
    </row>
    <row r="1350" spans="1:1012" s="16" customFormat="1" ht="36.75" customHeight="1" x14ac:dyDescent="0.25">
      <c r="A1350" s="52" t="s">
        <v>206</v>
      </c>
      <c r="B1350" s="42" t="s">
        <v>443</v>
      </c>
      <c r="C1350" s="42" t="s">
        <v>243</v>
      </c>
      <c r="D1350" s="49">
        <v>0.98640000000000005</v>
      </c>
      <c r="E1350" s="49">
        <v>0.9869</v>
      </c>
      <c r="ALR1350" s="17"/>
      <c r="ALS1350" s="17"/>
      <c r="ALT1350" s="17"/>
      <c r="ALU1350" s="17"/>
      <c r="ALV1350" s="17"/>
      <c r="ALW1350" s="17"/>
      <c r="ALX1350" s="17"/>
    </row>
    <row r="1351" spans="1:1012" ht="36.75" customHeight="1" x14ac:dyDescent="0.25">
      <c r="A1351" s="48" t="s">
        <v>324</v>
      </c>
      <c r="B1351" s="46" t="s">
        <v>372</v>
      </c>
      <c r="C1351" s="46" t="s">
        <v>662</v>
      </c>
      <c r="D1351" s="20">
        <v>0.95750000000000002</v>
      </c>
      <c r="E1351" s="20">
        <v>0.95750000000000002</v>
      </c>
    </row>
    <row r="1352" spans="1:1012" s="16" customFormat="1" ht="36.75" customHeight="1" x14ac:dyDescent="0.25">
      <c r="A1352" s="52" t="s">
        <v>254</v>
      </c>
      <c r="B1352" s="42" t="s">
        <v>474</v>
      </c>
      <c r="C1352" s="42" t="s">
        <v>663</v>
      </c>
      <c r="D1352" s="49">
        <v>0.9728</v>
      </c>
      <c r="E1352" s="49">
        <v>0.9728</v>
      </c>
      <c r="ALR1352" s="17"/>
      <c r="ALS1352" s="17"/>
      <c r="ALT1352" s="17"/>
      <c r="ALU1352" s="17"/>
      <c r="ALV1352" s="17"/>
      <c r="ALW1352" s="17"/>
      <c r="ALX1352" s="17"/>
    </row>
    <row r="1353" spans="1:1012" s="16" customFormat="1" ht="36.75" customHeight="1" x14ac:dyDescent="0.25">
      <c r="A1353" s="52" t="s">
        <v>324</v>
      </c>
      <c r="B1353" s="42">
        <v>29</v>
      </c>
      <c r="C1353" s="42" t="s">
        <v>664</v>
      </c>
      <c r="D1353" s="49">
        <v>0.95799999999999996</v>
      </c>
      <c r="E1353" s="49">
        <v>0.95799999999999996</v>
      </c>
      <c r="ALR1353" s="17"/>
      <c r="ALS1353" s="17"/>
      <c r="ALT1353" s="17"/>
      <c r="ALU1353" s="17"/>
      <c r="ALV1353" s="17"/>
      <c r="ALW1353" s="17"/>
      <c r="ALX1353" s="17"/>
    </row>
    <row r="1354" spans="1:1012" s="16" customFormat="1" ht="36.75" customHeight="1" x14ac:dyDescent="0.25">
      <c r="A1354" s="52" t="s">
        <v>324</v>
      </c>
      <c r="B1354" s="42">
        <v>10</v>
      </c>
      <c r="C1354" s="42" t="s">
        <v>665</v>
      </c>
      <c r="D1354" s="49">
        <v>0.98599999999999999</v>
      </c>
      <c r="E1354" s="49">
        <v>0.98599999999999999</v>
      </c>
      <c r="ALR1354" s="17"/>
      <c r="ALS1354" s="17"/>
      <c r="ALT1354" s="17"/>
      <c r="ALU1354" s="17"/>
      <c r="ALV1354" s="17"/>
      <c r="ALW1354" s="17"/>
      <c r="ALX1354" s="17"/>
    </row>
    <row r="1355" spans="1:1012" s="14" customFormat="1" ht="36.75" customHeight="1" x14ac:dyDescent="0.25">
      <c r="A1355" s="67" t="s">
        <v>666</v>
      </c>
      <c r="B1355" s="86" t="s">
        <v>667</v>
      </c>
      <c r="C1355" s="86" t="s">
        <v>668</v>
      </c>
      <c r="D1355" s="20">
        <v>0.96940000000000004</v>
      </c>
      <c r="E1355" s="20">
        <v>0.96940000000000004</v>
      </c>
      <c r="ALR1355" s="15"/>
      <c r="ALS1355" s="15"/>
      <c r="ALT1355" s="15"/>
      <c r="ALU1355" s="15"/>
      <c r="ALV1355" s="15"/>
      <c r="ALW1355" s="15"/>
      <c r="ALX1355" s="15"/>
    </row>
    <row r="1356" spans="1:1012" s="14" customFormat="1" ht="36.75" customHeight="1" x14ac:dyDescent="0.25">
      <c r="A1356" s="48" t="s">
        <v>200</v>
      </c>
      <c r="B1356" s="46">
        <v>8</v>
      </c>
      <c r="C1356" s="46" t="s">
        <v>669</v>
      </c>
      <c r="D1356" s="20">
        <v>0.95750000000000002</v>
      </c>
      <c r="E1356" s="20">
        <v>0.95750000000000002</v>
      </c>
      <c r="ALR1356" s="15"/>
      <c r="ALS1356" s="15"/>
      <c r="ALT1356" s="15"/>
      <c r="ALU1356" s="15"/>
      <c r="ALV1356" s="15"/>
      <c r="ALW1356" s="15"/>
      <c r="ALX1356" s="15"/>
    </row>
    <row r="1357" spans="1:1012" s="16" customFormat="1" ht="36.75" customHeight="1" x14ac:dyDescent="0.25">
      <c r="A1357" s="52" t="s">
        <v>593</v>
      </c>
      <c r="B1357" s="42" t="s">
        <v>406</v>
      </c>
      <c r="C1357" s="42" t="s">
        <v>670</v>
      </c>
      <c r="D1357" s="49">
        <v>0.99319999999999997</v>
      </c>
      <c r="E1357" s="49">
        <v>0.99319999999999997</v>
      </c>
      <c r="ALR1357" s="17"/>
      <c r="ALS1357" s="17"/>
      <c r="ALT1357" s="17"/>
      <c r="ALU1357" s="17"/>
      <c r="ALV1357" s="17"/>
      <c r="ALW1357" s="17"/>
      <c r="ALX1357" s="17"/>
    </row>
    <row r="1358" spans="1:1012" s="16" customFormat="1" ht="36.75" customHeight="1" x14ac:dyDescent="0.25">
      <c r="A1358" s="52" t="s">
        <v>282</v>
      </c>
      <c r="B1358" s="42" t="s">
        <v>671</v>
      </c>
      <c r="C1358" s="42" t="s">
        <v>672</v>
      </c>
      <c r="D1358" s="49">
        <v>0.99319999999999997</v>
      </c>
      <c r="E1358" s="49">
        <v>0.99319999999999997</v>
      </c>
      <c r="ALR1358" s="17"/>
      <c r="ALS1358" s="17"/>
      <c r="ALT1358" s="17"/>
      <c r="ALU1358" s="17"/>
      <c r="ALV1358" s="17"/>
      <c r="ALW1358" s="17"/>
      <c r="ALX1358" s="17"/>
    </row>
    <row r="1359" spans="1:1012" s="16" customFormat="1" ht="36.75" customHeight="1" x14ac:dyDescent="0.25">
      <c r="A1359" s="52" t="s">
        <v>282</v>
      </c>
      <c r="B1359" s="42">
        <v>67</v>
      </c>
      <c r="C1359" s="42" t="s">
        <v>673</v>
      </c>
      <c r="D1359" s="49">
        <v>0.97109999999999996</v>
      </c>
      <c r="E1359" s="49">
        <v>0.97109999999999996</v>
      </c>
      <c r="ALR1359" s="17"/>
      <c r="ALS1359" s="17"/>
      <c r="ALT1359" s="17"/>
      <c r="ALU1359" s="17"/>
      <c r="ALV1359" s="17"/>
      <c r="ALW1359" s="17"/>
      <c r="ALX1359" s="17"/>
    </row>
    <row r="1360" spans="1:1012" s="16" customFormat="1" ht="36.75" customHeight="1" x14ac:dyDescent="0.25">
      <c r="A1360" s="52" t="s">
        <v>254</v>
      </c>
      <c r="B1360" s="42" t="s">
        <v>674</v>
      </c>
      <c r="C1360" s="42" t="s">
        <v>675</v>
      </c>
      <c r="D1360" s="49">
        <v>0.9728</v>
      </c>
      <c r="E1360" s="49">
        <v>0.9728</v>
      </c>
      <c r="ALR1360" s="17"/>
      <c r="ALS1360" s="17"/>
      <c r="ALT1360" s="17"/>
      <c r="ALU1360" s="17"/>
      <c r="ALV1360" s="17"/>
      <c r="ALW1360" s="17"/>
      <c r="ALX1360" s="17"/>
    </row>
    <row r="1361" spans="1:1012" s="16" customFormat="1" ht="36.75" customHeight="1" x14ac:dyDescent="0.25">
      <c r="A1361" s="52" t="s">
        <v>254</v>
      </c>
      <c r="B1361" s="42" t="s">
        <v>676</v>
      </c>
      <c r="C1361" s="42" t="s">
        <v>677</v>
      </c>
      <c r="D1361" s="49">
        <v>0.9728</v>
      </c>
      <c r="E1361" s="49">
        <v>0.9728</v>
      </c>
      <c r="ALR1361" s="17"/>
      <c r="ALS1361" s="17"/>
      <c r="ALT1361" s="17"/>
      <c r="ALU1361" s="17"/>
      <c r="ALV1361" s="17"/>
      <c r="ALW1361" s="17"/>
      <c r="ALX1361" s="17"/>
    </row>
    <row r="1362" spans="1:1012" s="14" customFormat="1" ht="36.75" customHeight="1" x14ac:dyDescent="0.25">
      <c r="A1362" s="48" t="s">
        <v>259</v>
      </c>
      <c r="B1362" s="46" t="s">
        <v>678</v>
      </c>
      <c r="C1362" s="46" t="s">
        <v>679</v>
      </c>
      <c r="D1362" s="20">
        <v>0.91159999999999997</v>
      </c>
      <c r="E1362" s="20">
        <v>0.91159999999999997</v>
      </c>
      <c r="ALR1362" s="15"/>
      <c r="ALS1362" s="15"/>
      <c r="ALT1362" s="15"/>
      <c r="ALU1362" s="15"/>
      <c r="ALV1362" s="15"/>
      <c r="ALW1362" s="15"/>
      <c r="ALX1362" s="15"/>
    </row>
    <row r="1363" spans="1:1012" s="14" customFormat="1" ht="36.75" customHeight="1" x14ac:dyDescent="0.25">
      <c r="A1363" s="48" t="s">
        <v>198</v>
      </c>
      <c r="B1363" s="46" t="s">
        <v>680</v>
      </c>
      <c r="C1363" s="46" t="s">
        <v>681</v>
      </c>
      <c r="D1363" s="85">
        <v>0.98</v>
      </c>
      <c r="E1363" s="85">
        <v>0.98</v>
      </c>
      <c r="ALR1363" s="15"/>
      <c r="ALS1363" s="15"/>
      <c r="ALT1363" s="15"/>
      <c r="ALU1363" s="15"/>
      <c r="ALV1363" s="15"/>
      <c r="ALW1363" s="15"/>
      <c r="ALX1363" s="15"/>
    </row>
    <row r="1364" spans="1:1012" s="14" customFormat="1" ht="36.75" customHeight="1" x14ac:dyDescent="0.25">
      <c r="A1364" s="48" t="s">
        <v>272</v>
      </c>
      <c r="B1364" s="46">
        <v>6</v>
      </c>
      <c r="C1364" s="46" t="s">
        <v>682</v>
      </c>
      <c r="D1364" s="20">
        <v>0.93079999999999996</v>
      </c>
      <c r="E1364" s="20">
        <v>0.93079999999999996</v>
      </c>
      <c r="ALR1364" s="15"/>
      <c r="ALS1364" s="15"/>
      <c r="ALT1364" s="15"/>
      <c r="ALU1364" s="15"/>
      <c r="ALV1364" s="15"/>
      <c r="ALW1364" s="15"/>
      <c r="ALX1364" s="15"/>
    </row>
    <row r="1365" spans="1:1012" s="16" customFormat="1" ht="36.75" customHeight="1" x14ac:dyDescent="0.25">
      <c r="A1365" s="52" t="s">
        <v>278</v>
      </c>
      <c r="B1365" s="42" t="s">
        <v>420</v>
      </c>
      <c r="C1365" s="42" t="s">
        <v>683</v>
      </c>
      <c r="D1365" s="49">
        <v>0.99150000000000005</v>
      </c>
      <c r="E1365" s="49">
        <v>0.99150000000000005</v>
      </c>
      <c r="ALR1365" s="17"/>
      <c r="ALS1365" s="17"/>
      <c r="ALT1365" s="17"/>
      <c r="ALU1365" s="17"/>
      <c r="ALV1365" s="17"/>
      <c r="ALW1365" s="17"/>
      <c r="ALX1365" s="17"/>
    </row>
    <row r="1366" spans="1:1012" s="16" customFormat="1" ht="36.75" customHeight="1" x14ac:dyDescent="0.25">
      <c r="A1366" s="55" t="s">
        <v>207</v>
      </c>
      <c r="B1366" s="42">
        <v>53</v>
      </c>
      <c r="C1366" s="54" t="s">
        <v>684</v>
      </c>
      <c r="D1366" s="49">
        <v>0.99319999999999997</v>
      </c>
      <c r="E1366" s="49">
        <v>0.99319999999999997</v>
      </c>
      <c r="ALR1366" s="17"/>
      <c r="ALS1366" s="17"/>
      <c r="ALT1366" s="17"/>
      <c r="ALU1366" s="17"/>
      <c r="ALV1366" s="17"/>
      <c r="ALW1366" s="17"/>
      <c r="ALX1366" s="17"/>
    </row>
    <row r="1367" spans="1:1012" s="16" customFormat="1" ht="36.75" customHeight="1" x14ac:dyDescent="0.25">
      <c r="A1367" s="41" t="s">
        <v>219</v>
      </c>
      <c r="B1367" s="42">
        <v>17</v>
      </c>
      <c r="C1367" s="42" t="s">
        <v>685</v>
      </c>
      <c r="D1367" s="49">
        <v>0.97470000000000001</v>
      </c>
      <c r="E1367" s="49">
        <v>0.97470000000000001</v>
      </c>
      <c r="ALR1367" s="17"/>
      <c r="ALS1367" s="17"/>
      <c r="ALT1367" s="17"/>
      <c r="ALU1367" s="17"/>
      <c r="ALV1367" s="17"/>
      <c r="ALW1367" s="17"/>
      <c r="ALX1367" s="17"/>
    </row>
    <row r="1368" spans="1:1012" s="16" customFormat="1" ht="36.75" customHeight="1" x14ac:dyDescent="0.25">
      <c r="A1368" s="41" t="s">
        <v>376</v>
      </c>
      <c r="B1368" s="50" t="s">
        <v>686</v>
      </c>
      <c r="C1368" s="42" t="s">
        <v>618</v>
      </c>
      <c r="D1368" s="49">
        <v>0.92110000000000003</v>
      </c>
      <c r="E1368" s="49">
        <v>0.91749999999999998</v>
      </c>
      <c r="ALR1368" s="17"/>
      <c r="ALS1368" s="17"/>
      <c r="ALT1368" s="17"/>
      <c r="ALU1368" s="17"/>
      <c r="ALV1368" s="17"/>
      <c r="ALW1368" s="17"/>
      <c r="ALX1368" s="17"/>
    </row>
    <row r="1369" spans="1:1012" s="18" customFormat="1" ht="36.75" customHeight="1" x14ac:dyDescent="0.25">
      <c r="A1369" s="55" t="s">
        <v>687</v>
      </c>
      <c r="B1369" s="50" t="s">
        <v>268</v>
      </c>
      <c r="C1369" s="54" t="s">
        <v>369</v>
      </c>
      <c r="D1369" s="49">
        <v>0.97789999999999999</v>
      </c>
      <c r="E1369" s="49">
        <v>0.99139999999999995</v>
      </c>
      <c r="ALR1369" s="87"/>
      <c r="ALS1369" s="87"/>
      <c r="ALT1369" s="87"/>
      <c r="ALU1369" s="87"/>
      <c r="ALV1369" s="87"/>
      <c r="ALW1369" s="87"/>
      <c r="ALX1369" s="87"/>
    </row>
    <row r="1370" spans="1:1012" s="16" customFormat="1" ht="36.75" customHeight="1" x14ac:dyDescent="0.25">
      <c r="A1370" s="53" t="s">
        <v>254</v>
      </c>
      <c r="B1370" s="42">
        <v>43</v>
      </c>
      <c r="C1370" s="54" t="s">
        <v>369</v>
      </c>
      <c r="D1370" s="58">
        <v>0.98470000000000002</v>
      </c>
      <c r="E1370" s="49">
        <v>0.99139999999999995</v>
      </c>
      <c r="ALR1370" s="17"/>
      <c r="ALS1370" s="17"/>
      <c r="ALT1370" s="17"/>
      <c r="ALU1370" s="17"/>
      <c r="ALV1370" s="17"/>
      <c r="ALW1370" s="17"/>
      <c r="ALX1370" s="17"/>
    </row>
    <row r="1371" spans="1:1012" s="18" customFormat="1" ht="36.75" customHeight="1" x14ac:dyDescent="0.25">
      <c r="A1371" s="53" t="s">
        <v>254</v>
      </c>
      <c r="B1371" s="42">
        <v>45</v>
      </c>
      <c r="C1371" s="54" t="s">
        <v>369</v>
      </c>
      <c r="D1371" s="58">
        <v>0.98470000000000002</v>
      </c>
      <c r="E1371" s="49">
        <v>0.99139999999999995</v>
      </c>
      <c r="ALR1371" s="87"/>
      <c r="ALS1371" s="87"/>
      <c r="ALT1371" s="87"/>
      <c r="ALU1371" s="87"/>
      <c r="ALV1371" s="87"/>
      <c r="ALW1371" s="87"/>
      <c r="ALX1371" s="87"/>
    </row>
    <row r="1372" spans="1:1012" s="16" customFormat="1" ht="36.75" customHeight="1" x14ac:dyDescent="0.25">
      <c r="A1372" s="53" t="s">
        <v>688</v>
      </c>
      <c r="B1372" s="42">
        <v>1</v>
      </c>
      <c r="C1372" s="54" t="s">
        <v>369</v>
      </c>
      <c r="D1372" s="49">
        <v>0.97789999999999999</v>
      </c>
      <c r="E1372" s="49">
        <v>0.99139999999999995</v>
      </c>
      <c r="ALR1372" s="17"/>
      <c r="ALS1372" s="17"/>
      <c r="ALT1372" s="17"/>
      <c r="ALU1372" s="17"/>
      <c r="ALV1372" s="17"/>
      <c r="ALW1372" s="17"/>
      <c r="ALX1372" s="17"/>
    </row>
    <row r="1373" spans="1:1012" s="18" customFormat="1" ht="36.75" customHeight="1" x14ac:dyDescent="0.25">
      <c r="A1373" s="52" t="s">
        <v>376</v>
      </c>
      <c r="B1373" s="42">
        <v>7</v>
      </c>
      <c r="C1373" s="54" t="s">
        <v>369</v>
      </c>
      <c r="D1373" s="58">
        <v>0.98470000000000002</v>
      </c>
      <c r="E1373" s="49">
        <v>0.99139999999999995</v>
      </c>
      <c r="ALR1373" s="87"/>
      <c r="ALS1373" s="87"/>
      <c r="ALT1373" s="87"/>
      <c r="ALU1373" s="87"/>
      <c r="ALV1373" s="87"/>
      <c r="ALW1373" s="87"/>
      <c r="ALX1373" s="87"/>
    </row>
    <row r="1374" spans="1:1012" s="18" customFormat="1" ht="36.75" customHeight="1" x14ac:dyDescent="0.25">
      <c r="A1374" s="52" t="s">
        <v>254</v>
      </c>
      <c r="B1374" s="42">
        <v>58</v>
      </c>
      <c r="C1374" s="54" t="s">
        <v>369</v>
      </c>
      <c r="D1374" s="58">
        <v>0.98470000000000002</v>
      </c>
      <c r="E1374" s="49">
        <v>0.99139999999999995</v>
      </c>
      <c r="ALR1374" s="87"/>
      <c r="ALS1374" s="87"/>
      <c r="ALT1374" s="87"/>
      <c r="ALU1374" s="87"/>
      <c r="ALV1374" s="87"/>
      <c r="ALW1374" s="87"/>
      <c r="ALX1374" s="87"/>
    </row>
    <row r="1375" spans="1:1012" s="16" customFormat="1" ht="36.75" customHeight="1" x14ac:dyDescent="0.25">
      <c r="A1375" s="52" t="s">
        <v>249</v>
      </c>
      <c r="B1375" s="42">
        <v>37</v>
      </c>
      <c r="C1375" s="54" t="s">
        <v>369</v>
      </c>
      <c r="D1375" s="49">
        <v>0.97789999999999999</v>
      </c>
      <c r="E1375" s="49">
        <v>0.99139999999999995</v>
      </c>
      <c r="ALR1375" s="17"/>
      <c r="ALS1375" s="17"/>
      <c r="ALT1375" s="17"/>
      <c r="ALU1375" s="17"/>
      <c r="ALV1375" s="17"/>
      <c r="ALW1375" s="17"/>
      <c r="ALX1375" s="17"/>
    </row>
    <row r="1376" spans="1:1012" s="18" customFormat="1" ht="36.75" customHeight="1" x14ac:dyDescent="0.25">
      <c r="A1376" s="53" t="s">
        <v>386</v>
      </c>
      <c r="B1376" s="42">
        <v>1</v>
      </c>
      <c r="C1376" s="54" t="s">
        <v>369</v>
      </c>
      <c r="D1376" s="58">
        <v>0.98470000000000002</v>
      </c>
      <c r="E1376" s="49">
        <v>0.99139999999999995</v>
      </c>
      <c r="ALR1376" s="87"/>
      <c r="ALS1376" s="87"/>
      <c r="ALT1376" s="87"/>
      <c r="ALU1376" s="87"/>
      <c r="ALV1376" s="87"/>
      <c r="ALW1376" s="87"/>
      <c r="ALX1376" s="87"/>
    </row>
    <row r="1377" spans="1:1012" s="18" customFormat="1" ht="36.75" customHeight="1" x14ac:dyDescent="0.25">
      <c r="A1377" s="53" t="s">
        <v>254</v>
      </c>
      <c r="B1377" s="42">
        <v>52</v>
      </c>
      <c r="C1377" s="54" t="s">
        <v>369</v>
      </c>
      <c r="D1377" s="58">
        <v>0.98470000000000002</v>
      </c>
      <c r="E1377" s="49">
        <v>0.99139999999999995</v>
      </c>
      <c r="ALR1377" s="87"/>
      <c r="ALS1377" s="87"/>
      <c r="ALT1377" s="87"/>
      <c r="ALU1377" s="87"/>
      <c r="ALV1377" s="87"/>
      <c r="ALW1377" s="87"/>
      <c r="ALX1377" s="87"/>
    </row>
    <row r="1378" spans="1:1012" s="18" customFormat="1" ht="36.75" customHeight="1" x14ac:dyDescent="0.25">
      <c r="A1378" s="53" t="s">
        <v>254</v>
      </c>
      <c r="B1378" s="42">
        <v>60</v>
      </c>
      <c r="C1378" s="54" t="s">
        <v>369</v>
      </c>
      <c r="D1378" s="58">
        <v>0.98470000000000002</v>
      </c>
      <c r="E1378" s="49">
        <v>0.99139999999999995</v>
      </c>
      <c r="ALR1378" s="87"/>
      <c r="ALS1378" s="87"/>
      <c r="ALT1378" s="87"/>
      <c r="ALU1378" s="87"/>
      <c r="ALV1378" s="87"/>
      <c r="ALW1378" s="87"/>
      <c r="ALX1378" s="87"/>
    </row>
    <row r="1379" spans="1:1012" s="18" customFormat="1" ht="36.75" customHeight="1" x14ac:dyDescent="0.25">
      <c r="A1379" s="53" t="s">
        <v>254</v>
      </c>
      <c r="B1379" s="42">
        <v>53</v>
      </c>
      <c r="C1379" s="54" t="s">
        <v>369</v>
      </c>
      <c r="D1379" s="58">
        <v>0.98470000000000002</v>
      </c>
      <c r="E1379" s="49">
        <v>0.99139999999999995</v>
      </c>
      <c r="ALR1379" s="87"/>
      <c r="ALS1379" s="87"/>
      <c r="ALT1379" s="87"/>
      <c r="ALU1379" s="87"/>
      <c r="ALV1379" s="87"/>
      <c r="ALW1379" s="87"/>
      <c r="ALX1379" s="87"/>
    </row>
    <row r="1380" spans="1:1012" s="16" customFormat="1" ht="36.75" customHeight="1" x14ac:dyDescent="0.25">
      <c r="A1380" s="53" t="s">
        <v>666</v>
      </c>
      <c r="B1380" s="42">
        <v>8</v>
      </c>
      <c r="C1380" s="54" t="s">
        <v>369</v>
      </c>
      <c r="D1380" s="49">
        <v>0.96940000000000004</v>
      </c>
      <c r="E1380" s="49">
        <v>0.99139999999999995</v>
      </c>
      <c r="ALR1380" s="17"/>
      <c r="ALS1380" s="17"/>
      <c r="ALT1380" s="17"/>
      <c r="ALU1380" s="17"/>
      <c r="ALV1380" s="17"/>
      <c r="ALW1380" s="17"/>
      <c r="ALX1380" s="17"/>
    </row>
    <row r="1381" spans="1:1012" s="18" customFormat="1" ht="36.75" customHeight="1" x14ac:dyDescent="0.25">
      <c r="A1381" s="53" t="s">
        <v>341</v>
      </c>
      <c r="B1381" s="42">
        <v>90</v>
      </c>
      <c r="C1381" s="54" t="s">
        <v>369</v>
      </c>
      <c r="D1381" s="58">
        <v>0.97789999999999999</v>
      </c>
      <c r="E1381" s="49">
        <v>0.99139999999999995</v>
      </c>
      <c r="ALR1381" s="87"/>
      <c r="ALS1381" s="87"/>
      <c r="ALT1381" s="87"/>
      <c r="ALU1381" s="87"/>
      <c r="ALV1381" s="87"/>
      <c r="ALW1381" s="87"/>
      <c r="ALX1381" s="87"/>
    </row>
    <row r="1382" spans="1:1012" s="18" customFormat="1" ht="36.75" customHeight="1" x14ac:dyDescent="0.25">
      <c r="A1382" s="53" t="s">
        <v>371</v>
      </c>
      <c r="B1382" s="42">
        <v>8</v>
      </c>
      <c r="C1382" s="54" t="s">
        <v>369</v>
      </c>
      <c r="D1382" s="58">
        <v>0.96940000000000004</v>
      </c>
      <c r="E1382" s="49">
        <v>0.99139999999999995</v>
      </c>
      <c r="ALR1382" s="87"/>
      <c r="ALS1382" s="87"/>
      <c r="ALT1382" s="87"/>
      <c r="ALU1382" s="87"/>
      <c r="ALV1382" s="87"/>
      <c r="ALW1382" s="87"/>
      <c r="ALX1382" s="87"/>
    </row>
    <row r="1383" spans="1:1012" s="18" customFormat="1" ht="36.75" customHeight="1" x14ac:dyDescent="0.25">
      <c r="A1383" s="53" t="s">
        <v>282</v>
      </c>
      <c r="B1383" s="42" t="s">
        <v>689</v>
      </c>
      <c r="C1383" s="54" t="s">
        <v>369</v>
      </c>
      <c r="D1383" s="58">
        <v>0.97109999999999996</v>
      </c>
      <c r="E1383" s="49">
        <v>0.99139999999999995</v>
      </c>
      <c r="ALR1383" s="87"/>
      <c r="ALS1383" s="87"/>
      <c r="ALT1383" s="87"/>
      <c r="ALU1383" s="87"/>
      <c r="ALV1383" s="87"/>
      <c r="ALW1383" s="87"/>
      <c r="ALX1383" s="87"/>
    </row>
    <row r="1384" spans="1:1012" s="18" customFormat="1" ht="36.75" customHeight="1" x14ac:dyDescent="0.25">
      <c r="A1384" s="55" t="s">
        <v>690</v>
      </c>
      <c r="B1384" s="50" t="s">
        <v>686</v>
      </c>
      <c r="C1384" s="54" t="s">
        <v>369</v>
      </c>
      <c r="D1384" s="58">
        <v>0.97789999999999999</v>
      </c>
      <c r="E1384" s="49">
        <v>0.99139999999999995</v>
      </c>
      <c r="ALR1384" s="87"/>
      <c r="ALS1384" s="87"/>
      <c r="ALT1384" s="87"/>
      <c r="ALU1384" s="87"/>
      <c r="ALV1384" s="87"/>
      <c r="ALW1384" s="87"/>
      <c r="ALX1384" s="87"/>
    </row>
    <row r="1385" spans="1:1012" s="18" customFormat="1" ht="36.75" customHeight="1" x14ac:dyDescent="0.25">
      <c r="A1385" s="55" t="s">
        <v>690</v>
      </c>
      <c r="B1385" s="50" t="s">
        <v>691</v>
      </c>
      <c r="C1385" s="54" t="s">
        <v>369</v>
      </c>
      <c r="D1385" s="58">
        <v>0.98470000000000002</v>
      </c>
      <c r="E1385" s="49">
        <v>0.99139999999999995</v>
      </c>
      <c r="ALR1385" s="87"/>
      <c r="ALS1385" s="87"/>
      <c r="ALT1385" s="87"/>
      <c r="ALU1385" s="87"/>
      <c r="ALV1385" s="87"/>
      <c r="ALW1385" s="87"/>
      <c r="ALX1385" s="87"/>
    </row>
    <row r="1386" spans="1:1012" s="18" customFormat="1" ht="36.75" customHeight="1" x14ac:dyDescent="0.25">
      <c r="A1386" s="55" t="s">
        <v>690</v>
      </c>
      <c r="B1386" s="50" t="s">
        <v>692</v>
      </c>
      <c r="C1386" s="54" t="s">
        <v>369</v>
      </c>
      <c r="D1386" s="58">
        <v>0.97789999999999999</v>
      </c>
      <c r="E1386" s="49">
        <v>0.99139999999999995</v>
      </c>
      <c r="ALR1386" s="87"/>
      <c r="ALS1386" s="87"/>
      <c r="ALT1386" s="87"/>
      <c r="ALU1386" s="87"/>
      <c r="ALV1386" s="87"/>
      <c r="ALW1386" s="87"/>
      <c r="ALX1386" s="87"/>
    </row>
    <row r="1387" spans="1:1012" s="16" customFormat="1" ht="36.75" customHeight="1" x14ac:dyDescent="0.25">
      <c r="A1387" s="55" t="s">
        <v>693</v>
      </c>
      <c r="B1387" s="50" t="s">
        <v>694</v>
      </c>
      <c r="C1387" s="54" t="s">
        <v>369</v>
      </c>
      <c r="D1387" s="49">
        <v>0.97789999999999999</v>
      </c>
      <c r="E1387" s="49">
        <v>0.99139999999999995</v>
      </c>
      <c r="ALR1387" s="17"/>
      <c r="ALS1387" s="17"/>
      <c r="ALT1387" s="17"/>
      <c r="ALU1387" s="17"/>
      <c r="ALV1387" s="17"/>
      <c r="ALW1387" s="17"/>
      <c r="ALX1387" s="17"/>
    </row>
    <row r="1388" spans="1:1012" s="16" customFormat="1" ht="36.75" customHeight="1" x14ac:dyDescent="0.25">
      <c r="A1388" s="52" t="s">
        <v>221</v>
      </c>
      <c r="B1388" s="42">
        <v>23</v>
      </c>
      <c r="C1388" s="42" t="s">
        <v>547</v>
      </c>
      <c r="D1388" s="49">
        <v>0.96430000000000005</v>
      </c>
      <c r="E1388" s="49">
        <v>0.96250000000000002</v>
      </c>
      <c r="ALR1388" s="17"/>
      <c r="ALS1388" s="17"/>
      <c r="ALT1388" s="17"/>
      <c r="ALU1388" s="17"/>
      <c r="ALV1388" s="17"/>
      <c r="ALW1388" s="17"/>
      <c r="ALX1388" s="17"/>
    </row>
    <row r="1389" spans="1:1012" s="16" customFormat="1" ht="36.75" customHeight="1" x14ac:dyDescent="0.25">
      <c r="A1389" s="52" t="s">
        <v>221</v>
      </c>
      <c r="B1389" s="42" t="s">
        <v>479</v>
      </c>
      <c r="C1389" s="42" t="s">
        <v>547</v>
      </c>
      <c r="D1389" s="49">
        <v>0.96430000000000005</v>
      </c>
      <c r="E1389" s="49">
        <v>0.96250000000000002</v>
      </c>
      <c r="ALR1389" s="17"/>
      <c r="ALS1389" s="17"/>
      <c r="ALT1389" s="17"/>
      <c r="ALU1389" s="17"/>
      <c r="ALV1389" s="17"/>
      <c r="ALW1389" s="17"/>
      <c r="ALX1389" s="17"/>
    </row>
    <row r="1390" spans="1:1012" s="16" customFormat="1" ht="36.75" customHeight="1" x14ac:dyDescent="0.25">
      <c r="A1390" s="52" t="s">
        <v>221</v>
      </c>
      <c r="B1390" s="42">
        <v>25</v>
      </c>
      <c r="C1390" s="42" t="s">
        <v>547</v>
      </c>
      <c r="D1390" s="49">
        <v>0.96430000000000005</v>
      </c>
      <c r="E1390" s="49">
        <v>0.96250000000000002</v>
      </c>
      <c r="ALR1390" s="17"/>
      <c r="ALS1390" s="17"/>
      <c r="ALT1390" s="17"/>
      <c r="ALU1390" s="17"/>
      <c r="ALV1390" s="17"/>
      <c r="ALW1390" s="17"/>
      <c r="ALX1390" s="17"/>
    </row>
    <row r="1391" spans="1:1012" s="16" customFormat="1" ht="36.75" customHeight="1" x14ac:dyDescent="0.25">
      <c r="A1391" s="52" t="s">
        <v>221</v>
      </c>
      <c r="B1391" s="42" t="s">
        <v>395</v>
      </c>
      <c r="C1391" s="42" t="s">
        <v>547</v>
      </c>
      <c r="D1391" s="49">
        <v>0.96430000000000005</v>
      </c>
      <c r="E1391" s="49">
        <v>0.96250000000000002</v>
      </c>
      <c r="ALR1391" s="17"/>
      <c r="ALS1391" s="17"/>
      <c r="ALT1391" s="17"/>
      <c r="ALU1391" s="17"/>
      <c r="ALV1391" s="17"/>
      <c r="ALW1391" s="17"/>
      <c r="ALX1391" s="17"/>
    </row>
    <row r="1392" spans="1:1012" s="16" customFormat="1" ht="36.75" customHeight="1" x14ac:dyDescent="0.25">
      <c r="A1392" s="52" t="s">
        <v>403</v>
      </c>
      <c r="B1392" s="42">
        <v>3</v>
      </c>
      <c r="C1392" s="42" t="s">
        <v>547</v>
      </c>
      <c r="D1392" s="49">
        <v>0.96430000000000005</v>
      </c>
      <c r="E1392" s="49">
        <v>0.96250000000000002</v>
      </c>
      <c r="ALR1392" s="17"/>
      <c r="ALS1392" s="17"/>
      <c r="ALT1392" s="17"/>
      <c r="ALU1392" s="17"/>
      <c r="ALV1392" s="17"/>
      <c r="ALW1392" s="17"/>
      <c r="ALX1392" s="17"/>
    </row>
    <row r="1393" spans="1:1012" s="16" customFormat="1" ht="36.75" customHeight="1" x14ac:dyDescent="0.25">
      <c r="A1393" s="52" t="s">
        <v>403</v>
      </c>
      <c r="B1393" s="42">
        <v>5</v>
      </c>
      <c r="C1393" s="42" t="s">
        <v>547</v>
      </c>
      <c r="D1393" s="49">
        <v>0.95579999999999998</v>
      </c>
      <c r="E1393" s="49">
        <v>0.96250000000000002</v>
      </c>
      <c r="ALR1393" s="17"/>
      <c r="ALS1393" s="17"/>
      <c r="ALT1393" s="17"/>
      <c r="ALU1393" s="17"/>
      <c r="ALV1393" s="17"/>
      <c r="ALW1393" s="17"/>
      <c r="ALX1393" s="17"/>
    </row>
    <row r="1394" spans="1:1012" s="16" customFormat="1" ht="36.75" customHeight="1" x14ac:dyDescent="0.25">
      <c r="A1394" s="52" t="s">
        <v>403</v>
      </c>
      <c r="B1394" s="42">
        <v>9</v>
      </c>
      <c r="C1394" s="42" t="s">
        <v>547</v>
      </c>
      <c r="D1394" s="49">
        <v>0.96430000000000005</v>
      </c>
      <c r="E1394" s="49">
        <v>0.96250000000000002</v>
      </c>
      <c r="ALR1394" s="17"/>
      <c r="ALS1394" s="17"/>
      <c r="ALT1394" s="17"/>
      <c r="ALU1394" s="17"/>
      <c r="ALV1394" s="17"/>
      <c r="ALW1394" s="17"/>
      <c r="ALX1394" s="17"/>
    </row>
    <row r="1395" spans="1:1012" s="16" customFormat="1" ht="36.75" customHeight="1" x14ac:dyDescent="0.25">
      <c r="A1395" s="52" t="s">
        <v>403</v>
      </c>
      <c r="B1395" s="42">
        <v>11</v>
      </c>
      <c r="C1395" s="42" t="s">
        <v>547</v>
      </c>
      <c r="D1395" s="49">
        <v>0.96430000000000005</v>
      </c>
      <c r="E1395" s="49">
        <v>0.96250000000000002</v>
      </c>
      <c r="ALR1395" s="17"/>
      <c r="ALS1395" s="17"/>
      <c r="ALT1395" s="17"/>
      <c r="ALU1395" s="17"/>
      <c r="ALV1395" s="17"/>
      <c r="ALW1395" s="17"/>
      <c r="ALX1395" s="17"/>
    </row>
    <row r="1396" spans="1:1012" s="16" customFormat="1" ht="36.75" customHeight="1" x14ac:dyDescent="0.25">
      <c r="A1396" s="52" t="s">
        <v>217</v>
      </c>
      <c r="B1396" s="42">
        <v>21</v>
      </c>
      <c r="C1396" s="42" t="s">
        <v>547</v>
      </c>
      <c r="D1396" s="49">
        <v>0.96430000000000005</v>
      </c>
      <c r="E1396" s="49">
        <v>0.96250000000000002</v>
      </c>
      <c r="ALR1396" s="17"/>
      <c r="ALS1396" s="17"/>
      <c r="ALT1396" s="17"/>
      <c r="ALU1396" s="17"/>
      <c r="ALV1396" s="17"/>
      <c r="ALW1396" s="17"/>
      <c r="ALX1396" s="17"/>
    </row>
    <row r="1397" spans="1:1012" s="16" customFormat="1" ht="36.75" customHeight="1" x14ac:dyDescent="0.25">
      <c r="A1397" s="52" t="s">
        <v>217</v>
      </c>
      <c r="B1397" s="42">
        <v>23</v>
      </c>
      <c r="C1397" s="42" t="s">
        <v>547</v>
      </c>
      <c r="D1397" s="49">
        <v>0.95579999999999998</v>
      </c>
      <c r="E1397" s="49">
        <v>0.96250000000000002</v>
      </c>
      <c r="ALR1397" s="17"/>
      <c r="ALS1397" s="17"/>
      <c r="ALT1397" s="17"/>
      <c r="ALU1397" s="17"/>
      <c r="ALV1397" s="17"/>
      <c r="ALW1397" s="17"/>
      <c r="ALX1397" s="17"/>
    </row>
    <row r="1398" spans="1:1012" s="16" customFormat="1" ht="36.75" customHeight="1" x14ac:dyDescent="0.25">
      <c r="A1398" s="52" t="s">
        <v>217</v>
      </c>
      <c r="B1398" s="42" t="s">
        <v>355</v>
      </c>
      <c r="C1398" s="42" t="s">
        <v>547</v>
      </c>
      <c r="D1398" s="49">
        <v>0.95579999999999998</v>
      </c>
      <c r="E1398" s="49">
        <v>0.96250000000000002</v>
      </c>
      <c r="ALR1398" s="17"/>
      <c r="ALS1398" s="17"/>
      <c r="ALT1398" s="17"/>
      <c r="ALU1398" s="17"/>
      <c r="ALV1398" s="17"/>
      <c r="ALW1398" s="17"/>
      <c r="ALX1398" s="17"/>
    </row>
    <row r="1399" spans="1:1012" s="16" customFormat="1" ht="36.75" customHeight="1" x14ac:dyDescent="0.25">
      <c r="A1399" s="52" t="s">
        <v>217</v>
      </c>
      <c r="B1399" s="42">
        <v>25</v>
      </c>
      <c r="C1399" s="42" t="s">
        <v>547</v>
      </c>
      <c r="D1399" s="49">
        <v>0.95579999999999998</v>
      </c>
      <c r="E1399" s="49">
        <v>0.96250000000000002</v>
      </c>
      <c r="ALR1399" s="17"/>
      <c r="ALS1399" s="17"/>
      <c r="ALT1399" s="17"/>
      <c r="ALU1399" s="17"/>
      <c r="ALV1399" s="17"/>
      <c r="ALW1399" s="17"/>
      <c r="ALX1399" s="17"/>
    </row>
    <row r="1400" spans="1:1012" s="16" customFormat="1" ht="36.75" customHeight="1" x14ac:dyDescent="0.25">
      <c r="A1400" s="52" t="s">
        <v>217</v>
      </c>
      <c r="B1400" s="42" t="s">
        <v>326</v>
      </c>
      <c r="C1400" s="42" t="s">
        <v>547</v>
      </c>
      <c r="D1400" s="49">
        <v>0.95579999999999998</v>
      </c>
      <c r="E1400" s="49">
        <v>0.96250000000000002</v>
      </c>
      <c r="ALR1400" s="17"/>
      <c r="ALS1400" s="17"/>
      <c r="ALT1400" s="17"/>
      <c r="ALU1400" s="17"/>
      <c r="ALV1400" s="17"/>
      <c r="ALW1400" s="17"/>
      <c r="ALX1400" s="17"/>
    </row>
    <row r="1401" spans="1:1012" s="16" customFormat="1" ht="36.75" customHeight="1" x14ac:dyDescent="0.25">
      <c r="A1401" s="52" t="s">
        <v>217</v>
      </c>
      <c r="B1401" s="42">
        <v>27</v>
      </c>
      <c r="C1401" s="42" t="s">
        <v>547</v>
      </c>
      <c r="D1401" s="49">
        <v>0.96430000000000005</v>
      </c>
      <c r="E1401" s="49">
        <v>0.96250000000000002</v>
      </c>
      <c r="ALR1401" s="17"/>
      <c r="ALS1401" s="17"/>
      <c r="ALT1401" s="17"/>
      <c r="ALU1401" s="17"/>
      <c r="ALV1401" s="17"/>
      <c r="ALW1401" s="17"/>
      <c r="ALX1401" s="17"/>
    </row>
    <row r="1402" spans="1:1012" s="16" customFormat="1" ht="36.75" customHeight="1" x14ac:dyDescent="0.25">
      <c r="A1402" s="62" t="s">
        <v>695</v>
      </c>
      <c r="B1402" s="42">
        <v>5</v>
      </c>
      <c r="C1402" s="42" t="s">
        <v>369</v>
      </c>
      <c r="D1402" s="49">
        <v>0.98470000000000002</v>
      </c>
      <c r="E1402" s="49">
        <v>0.99139999999999995</v>
      </c>
      <c r="ALR1402" s="17"/>
      <c r="ALS1402" s="17"/>
      <c r="ALT1402" s="17"/>
      <c r="ALU1402" s="17"/>
      <c r="ALV1402" s="17"/>
      <c r="ALW1402" s="17"/>
      <c r="ALX1402" s="17"/>
    </row>
    <row r="1403" spans="1:1012" s="16" customFormat="1" ht="36.75" customHeight="1" x14ac:dyDescent="0.25">
      <c r="A1403" s="57" t="s">
        <v>696</v>
      </c>
      <c r="B1403" s="42">
        <v>15</v>
      </c>
      <c r="C1403" s="42" t="s">
        <v>547</v>
      </c>
      <c r="D1403" s="49">
        <v>0.95579999999999998</v>
      </c>
      <c r="E1403" s="49">
        <v>0.96250000000000002</v>
      </c>
      <c r="ALR1403" s="17"/>
      <c r="ALS1403" s="17"/>
      <c r="ALT1403" s="17"/>
      <c r="ALU1403" s="17"/>
      <c r="ALV1403" s="17"/>
      <c r="ALW1403" s="17"/>
      <c r="ALX1403" s="17"/>
    </row>
    <row r="1404" spans="1:1012" s="16" customFormat="1" ht="36.75" customHeight="1" x14ac:dyDescent="0.25">
      <c r="A1404" s="41" t="s">
        <v>207</v>
      </c>
      <c r="B1404" s="42">
        <v>21</v>
      </c>
      <c r="C1404" s="42" t="s">
        <v>547</v>
      </c>
      <c r="D1404" s="49">
        <v>0.96430000000000005</v>
      </c>
      <c r="E1404" s="49">
        <v>0.96250000000000002</v>
      </c>
      <c r="ALR1404" s="17"/>
      <c r="ALS1404" s="17"/>
      <c r="ALT1404" s="17"/>
      <c r="ALU1404" s="17"/>
      <c r="ALV1404" s="17"/>
      <c r="ALW1404" s="17"/>
      <c r="ALX1404" s="17"/>
    </row>
    <row r="1405" spans="1:1012" s="14" customFormat="1" ht="36.75" customHeight="1" x14ac:dyDescent="0.25">
      <c r="A1405" s="48" t="s">
        <v>222</v>
      </c>
      <c r="B1405" s="46">
        <v>44</v>
      </c>
      <c r="C1405" s="46" t="s">
        <v>547</v>
      </c>
      <c r="D1405" s="20">
        <v>0.95750000000000002</v>
      </c>
      <c r="E1405" s="49">
        <v>0.96250000000000002</v>
      </c>
      <c r="ALR1405" s="15"/>
      <c r="ALS1405" s="15"/>
      <c r="ALT1405" s="15"/>
      <c r="ALU1405" s="15"/>
      <c r="ALV1405" s="15"/>
      <c r="ALW1405" s="15"/>
      <c r="ALX1405" s="15"/>
    </row>
    <row r="1406" spans="1:1012" s="14" customFormat="1" ht="36.75" customHeight="1" x14ac:dyDescent="0.25">
      <c r="A1406" s="48" t="s">
        <v>222</v>
      </c>
      <c r="B1406" s="46">
        <v>48</v>
      </c>
      <c r="C1406" s="46" t="s">
        <v>547</v>
      </c>
      <c r="D1406" s="49">
        <v>0.96430000000000005</v>
      </c>
      <c r="E1406" s="49">
        <v>0.96250000000000002</v>
      </c>
      <c r="ALR1406" s="15"/>
      <c r="ALS1406" s="15"/>
      <c r="ALT1406" s="15"/>
      <c r="ALU1406" s="15"/>
      <c r="ALV1406" s="15"/>
      <c r="ALW1406" s="15"/>
      <c r="ALX1406" s="15"/>
    </row>
    <row r="1407" spans="1:1012" s="16" customFormat="1" ht="36.75" customHeight="1" x14ac:dyDescent="0.25">
      <c r="A1407" s="57" t="s">
        <v>215</v>
      </c>
      <c r="B1407" s="42">
        <v>33</v>
      </c>
      <c r="C1407" s="42" t="s">
        <v>547</v>
      </c>
      <c r="D1407" s="49">
        <v>0.96430000000000005</v>
      </c>
      <c r="E1407" s="49">
        <v>0.96250000000000002</v>
      </c>
      <c r="ALR1407" s="17"/>
      <c r="ALS1407" s="17"/>
      <c r="ALT1407" s="17"/>
      <c r="ALU1407" s="17"/>
      <c r="ALV1407" s="17"/>
      <c r="ALW1407" s="17"/>
      <c r="ALX1407" s="17"/>
    </row>
    <row r="1408" spans="1:1012" s="16" customFormat="1" ht="36.75" customHeight="1" x14ac:dyDescent="0.25">
      <c r="A1408" s="62" t="s">
        <v>411</v>
      </c>
      <c r="B1408" s="42">
        <v>15</v>
      </c>
      <c r="C1408" s="42" t="s">
        <v>547</v>
      </c>
      <c r="D1408" s="84">
        <v>0.95579999999999998</v>
      </c>
      <c r="E1408" s="49">
        <v>0.96250000000000002</v>
      </c>
      <c r="ALR1408" s="17"/>
      <c r="ALS1408" s="17"/>
      <c r="ALT1408" s="17"/>
      <c r="ALU1408" s="17"/>
      <c r="ALV1408" s="17"/>
      <c r="ALW1408" s="17"/>
      <c r="ALX1408" s="17"/>
    </row>
    <row r="1409" spans="1:1012" s="16" customFormat="1" ht="36.75" customHeight="1" x14ac:dyDescent="0.25">
      <c r="A1409" s="52" t="s">
        <v>221</v>
      </c>
      <c r="B1409" s="42">
        <v>12</v>
      </c>
      <c r="C1409" s="42" t="s">
        <v>547</v>
      </c>
      <c r="D1409" s="49">
        <v>0.9728</v>
      </c>
      <c r="E1409" s="49">
        <v>0.96250000000000002</v>
      </c>
      <c r="ALR1409" s="17"/>
      <c r="ALS1409" s="17"/>
      <c r="ALT1409" s="17"/>
      <c r="ALU1409" s="17"/>
      <c r="ALV1409" s="17"/>
      <c r="ALW1409" s="17"/>
      <c r="ALX1409" s="17"/>
    </row>
    <row r="1410" spans="1:1012" s="16" customFormat="1" ht="36.75" customHeight="1" x14ac:dyDescent="0.25">
      <c r="A1410" s="57" t="s">
        <v>373</v>
      </c>
      <c r="B1410" s="42">
        <v>34</v>
      </c>
      <c r="C1410" s="42" t="s">
        <v>547</v>
      </c>
      <c r="D1410" s="49">
        <v>0.95579999999999998</v>
      </c>
      <c r="E1410" s="49">
        <v>0.96250000000000002</v>
      </c>
      <c r="ALR1410" s="17"/>
      <c r="ALS1410" s="17"/>
      <c r="ALT1410" s="17"/>
      <c r="ALU1410" s="17"/>
      <c r="ALV1410" s="17"/>
      <c r="ALW1410" s="17"/>
      <c r="ALX1410" s="17"/>
    </row>
    <row r="1411" spans="1:1012" s="16" customFormat="1" ht="36.75" customHeight="1" x14ac:dyDescent="0.25">
      <c r="A1411" s="57" t="s">
        <v>373</v>
      </c>
      <c r="B1411" s="42">
        <v>32</v>
      </c>
      <c r="C1411" s="42" t="s">
        <v>547</v>
      </c>
      <c r="D1411" s="49">
        <v>0.96430000000000005</v>
      </c>
      <c r="E1411" s="49">
        <v>0.96250000000000002</v>
      </c>
      <c r="ALR1411" s="17"/>
      <c r="ALS1411" s="17"/>
      <c r="ALT1411" s="17"/>
      <c r="ALU1411" s="17"/>
      <c r="ALV1411" s="17"/>
      <c r="ALW1411" s="17"/>
      <c r="ALX1411" s="17"/>
    </row>
    <row r="1412" spans="1:1012" s="16" customFormat="1" ht="36.75" customHeight="1" x14ac:dyDescent="0.25">
      <c r="A1412" s="57" t="s">
        <v>373</v>
      </c>
      <c r="B1412" s="42">
        <v>35</v>
      </c>
      <c r="C1412" s="42" t="s">
        <v>547</v>
      </c>
      <c r="D1412" s="49">
        <v>0.95579999999999998</v>
      </c>
      <c r="E1412" s="49">
        <v>0.96250000000000002</v>
      </c>
      <c r="ALR1412" s="17"/>
      <c r="ALS1412" s="17"/>
      <c r="ALT1412" s="17"/>
      <c r="ALU1412" s="17"/>
      <c r="ALV1412" s="17"/>
      <c r="ALW1412" s="17"/>
      <c r="ALX1412" s="17"/>
    </row>
    <row r="1413" spans="1:1012" s="16" customFormat="1" ht="36.75" customHeight="1" x14ac:dyDescent="0.25">
      <c r="A1413" s="57" t="s">
        <v>373</v>
      </c>
      <c r="B1413" s="42">
        <v>33</v>
      </c>
      <c r="C1413" s="42" t="s">
        <v>547</v>
      </c>
      <c r="D1413" s="49">
        <v>0.95579999999999998</v>
      </c>
      <c r="E1413" s="49">
        <v>0.96250000000000002</v>
      </c>
      <c r="ALR1413" s="17"/>
      <c r="ALS1413" s="17"/>
      <c r="ALT1413" s="17"/>
      <c r="ALU1413" s="17"/>
      <c r="ALV1413" s="17"/>
      <c r="ALW1413" s="17"/>
      <c r="ALX1413" s="17"/>
    </row>
    <row r="1414" spans="1:1012" s="16" customFormat="1" ht="36.75" customHeight="1" x14ac:dyDescent="0.25">
      <c r="A1414" s="57" t="s">
        <v>373</v>
      </c>
      <c r="B1414" s="42">
        <v>38</v>
      </c>
      <c r="C1414" s="42" t="s">
        <v>547</v>
      </c>
      <c r="D1414" s="49">
        <v>0.95579999999999998</v>
      </c>
      <c r="E1414" s="49">
        <v>0.96250000000000002</v>
      </c>
      <c r="ALR1414" s="17"/>
      <c r="ALS1414" s="17"/>
      <c r="ALT1414" s="17"/>
      <c r="ALU1414" s="17"/>
      <c r="ALV1414" s="17"/>
      <c r="ALW1414" s="17"/>
      <c r="ALX1414" s="17"/>
    </row>
    <row r="1415" spans="1:1012" s="16" customFormat="1" ht="36.75" customHeight="1" x14ac:dyDescent="0.25">
      <c r="A1415" s="57" t="s">
        <v>373</v>
      </c>
      <c r="B1415" s="42">
        <v>42</v>
      </c>
      <c r="C1415" s="42" t="s">
        <v>547</v>
      </c>
      <c r="D1415" s="49">
        <v>0.95579999999999998</v>
      </c>
      <c r="E1415" s="49">
        <v>0.96250000000000002</v>
      </c>
      <c r="ALR1415" s="17"/>
      <c r="ALS1415" s="17"/>
      <c r="ALT1415" s="17"/>
      <c r="ALU1415" s="17"/>
      <c r="ALV1415" s="17"/>
      <c r="ALW1415" s="17"/>
      <c r="ALX1415" s="17"/>
    </row>
    <row r="1416" spans="1:1012" s="16" customFormat="1" ht="36.75" customHeight="1" x14ac:dyDescent="0.25">
      <c r="A1416" s="62" t="s">
        <v>542</v>
      </c>
      <c r="B1416" s="42">
        <v>4</v>
      </c>
      <c r="C1416" s="42" t="s">
        <v>547</v>
      </c>
      <c r="D1416" s="84">
        <v>0.95579999999999998</v>
      </c>
      <c r="E1416" s="49">
        <v>0.96250000000000002</v>
      </c>
      <c r="ALR1416" s="17"/>
      <c r="ALS1416" s="17"/>
      <c r="ALT1416" s="17"/>
      <c r="ALU1416" s="17"/>
      <c r="ALV1416" s="17"/>
      <c r="ALW1416" s="17"/>
      <c r="ALX1416" s="17"/>
    </row>
    <row r="1417" spans="1:1012" s="14" customFormat="1" ht="36.75" customHeight="1" x14ac:dyDescent="0.25">
      <c r="A1417" s="59" t="s">
        <v>542</v>
      </c>
      <c r="B1417" s="46">
        <v>6</v>
      </c>
      <c r="C1417" s="46" t="s">
        <v>547</v>
      </c>
      <c r="D1417" s="20">
        <v>0.95579999999999998</v>
      </c>
      <c r="E1417" s="49">
        <v>0.96250000000000002</v>
      </c>
      <c r="ALR1417" s="15"/>
      <c r="ALS1417" s="15"/>
      <c r="ALT1417" s="15"/>
      <c r="ALU1417" s="15"/>
      <c r="ALV1417" s="15"/>
      <c r="ALW1417" s="15"/>
      <c r="ALX1417" s="15"/>
    </row>
    <row r="1418" spans="1:1012" s="16" customFormat="1" ht="36.75" customHeight="1" x14ac:dyDescent="0.25">
      <c r="A1418" s="57" t="s">
        <v>249</v>
      </c>
      <c r="B1418" s="42">
        <v>5</v>
      </c>
      <c r="C1418" s="42" t="s">
        <v>547</v>
      </c>
      <c r="D1418" s="49">
        <v>0.96430000000000005</v>
      </c>
      <c r="E1418" s="49">
        <v>0.96250000000000002</v>
      </c>
      <c r="ALR1418" s="17"/>
      <c r="ALS1418" s="17"/>
      <c r="ALT1418" s="17"/>
      <c r="ALU1418" s="17"/>
      <c r="ALV1418" s="17"/>
      <c r="ALW1418" s="17"/>
      <c r="ALX1418" s="17"/>
    </row>
    <row r="1419" spans="1:1012" s="16" customFormat="1" ht="36.75" customHeight="1" x14ac:dyDescent="0.25">
      <c r="A1419" s="57" t="s">
        <v>249</v>
      </c>
      <c r="B1419" s="42">
        <v>7</v>
      </c>
      <c r="C1419" s="42" t="s">
        <v>547</v>
      </c>
      <c r="D1419" s="49">
        <v>0.97109999999999996</v>
      </c>
      <c r="E1419" s="49">
        <v>0.96250000000000002</v>
      </c>
      <c r="ALR1419" s="17"/>
      <c r="ALS1419" s="17"/>
      <c r="ALT1419" s="17"/>
      <c r="ALU1419" s="17"/>
      <c r="ALV1419" s="17"/>
      <c r="ALW1419" s="17"/>
      <c r="ALX1419" s="17"/>
    </row>
    <row r="1420" spans="1:1012" s="14" customFormat="1" ht="36.75" customHeight="1" x14ac:dyDescent="0.25">
      <c r="A1420" s="67" t="s">
        <v>249</v>
      </c>
      <c r="B1420" s="46">
        <v>4</v>
      </c>
      <c r="C1420" s="46" t="s">
        <v>547</v>
      </c>
      <c r="D1420" s="49">
        <v>0.97109999999999996</v>
      </c>
      <c r="E1420" s="49">
        <v>0.96250000000000002</v>
      </c>
      <c r="ALR1420" s="15"/>
      <c r="ALS1420" s="15"/>
      <c r="ALT1420" s="15"/>
      <c r="ALU1420" s="15"/>
      <c r="ALV1420" s="15"/>
      <c r="ALW1420" s="15"/>
      <c r="ALX1420" s="15"/>
    </row>
    <row r="1421" spans="1:1012" s="64" customFormat="1" ht="36.75" customHeight="1" x14ac:dyDescent="0.25">
      <c r="A1421" s="57" t="s">
        <v>249</v>
      </c>
      <c r="B1421" s="42">
        <v>24</v>
      </c>
      <c r="C1421" s="42" t="s">
        <v>547</v>
      </c>
      <c r="D1421" s="49">
        <v>0.96430000000000005</v>
      </c>
      <c r="E1421" s="49">
        <v>0.96250000000000002</v>
      </c>
      <c r="ALR1421" s="65"/>
      <c r="ALS1421" s="65"/>
      <c r="ALT1421" s="65"/>
      <c r="ALU1421" s="65"/>
      <c r="ALV1421" s="65"/>
      <c r="ALW1421" s="65"/>
      <c r="ALX1421" s="65"/>
    </row>
    <row r="1422" spans="1:1012" s="14" customFormat="1" ht="36.75" customHeight="1" x14ac:dyDescent="0.25">
      <c r="A1422" s="48" t="s">
        <v>222</v>
      </c>
      <c r="B1422" s="46">
        <v>27</v>
      </c>
      <c r="C1422" s="46" t="s">
        <v>547</v>
      </c>
      <c r="D1422" s="20">
        <v>0.95579999999999998</v>
      </c>
      <c r="E1422" s="49">
        <v>0.96250000000000002</v>
      </c>
      <c r="ALR1422" s="15"/>
      <c r="ALS1422" s="15"/>
      <c r="ALT1422" s="15"/>
      <c r="ALU1422" s="15"/>
      <c r="ALV1422" s="15"/>
      <c r="ALW1422" s="15"/>
      <c r="ALX1422" s="15"/>
    </row>
    <row r="1423" spans="1:1012" s="16" customFormat="1" ht="36.75" customHeight="1" x14ac:dyDescent="0.25">
      <c r="A1423" s="57" t="s">
        <v>505</v>
      </c>
      <c r="B1423" s="42">
        <v>4</v>
      </c>
      <c r="C1423" s="42" t="s">
        <v>547</v>
      </c>
      <c r="D1423" s="49">
        <v>0.97109999999999996</v>
      </c>
      <c r="E1423" s="49">
        <v>0.96250000000000002</v>
      </c>
      <c r="ALR1423" s="17"/>
      <c r="ALS1423" s="17"/>
      <c r="ALT1423" s="17"/>
      <c r="ALU1423" s="17"/>
      <c r="ALV1423" s="17"/>
      <c r="ALW1423" s="17"/>
      <c r="ALX1423" s="17"/>
    </row>
    <row r="1424" spans="1:1012" s="76" customFormat="1" ht="36.75" customHeight="1" x14ac:dyDescent="0.25">
      <c r="A1424" s="81" t="s">
        <v>619</v>
      </c>
      <c r="B1424" s="74">
        <v>28</v>
      </c>
      <c r="C1424" s="82" t="s">
        <v>586</v>
      </c>
      <c r="D1424" s="49">
        <v>0.97789999999999999</v>
      </c>
      <c r="E1424" s="49">
        <v>0.97789999999999999</v>
      </c>
      <c r="ALR1424" s="77"/>
      <c r="ALS1424" s="77"/>
      <c r="ALT1424" s="77"/>
      <c r="ALU1424" s="77"/>
      <c r="ALV1424" s="77"/>
      <c r="ALW1424" s="77"/>
      <c r="ALX1424" s="77"/>
    </row>
    <row r="1425" spans="1:1012" s="16" customFormat="1" ht="36.75" customHeight="1" x14ac:dyDescent="0.25">
      <c r="A1425" s="62" t="s">
        <v>411</v>
      </c>
      <c r="B1425" s="42">
        <v>12</v>
      </c>
      <c r="C1425" s="42" t="s">
        <v>547</v>
      </c>
      <c r="D1425" s="49">
        <v>0.9728</v>
      </c>
      <c r="E1425" s="49">
        <v>0.96250000000000002</v>
      </c>
      <c r="ALR1425" s="17"/>
      <c r="ALS1425" s="17"/>
      <c r="ALT1425" s="17"/>
      <c r="ALU1425" s="17"/>
      <c r="ALV1425" s="17"/>
      <c r="ALW1425" s="17"/>
      <c r="ALX1425" s="17"/>
    </row>
    <row r="1426" spans="1:1012" s="16" customFormat="1" ht="36.75" customHeight="1" x14ac:dyDescent="0.25">
      <c r="A1426" s="52" t="s">
        <v>546</v>
      </c>
      <c r="B1426" s="42">
        <v>4</v>
      </c>
      <c r="C1426" s="42" t="s">
        <v>547</v>
      </c>
      <c r="D1426" s="49">
        <v>0.97109999999999996</v>
      </c>
      <c r="E1426" s="49">
        <v>0.96250000000000002</v>
      </c>
      <c r="ALR1426" s="17"/>
      <c r="ALS1426" s="17"/>
      <c r="ALT1426" s="17"/>
      <c r="ALU1426" s="17"/>
      <c r="ALV1426" s="17"/>
      <c r="ALW1426" s="17"/>
      <c r="ALX1426" s="17"/>
    </row>
    <row r="1427" spans="1:1012" s="16" customFormat="1" ht="36.75" customHeight="1" x14ac:dyDescent="0.25">
      <c r="A1427" s="41" t="s">
        <v>219</v>
      </c>
      <c r="B1427" s="42">
        <v>12</v>
      </c>
      <c r="C1427" s="42" t="s">
        <v>547</v>
      </c>
      <c r="D1427" s="49">
        <v>0.75180000000000002</v>
      </c>
      <c r="E1427" s="49">
        <v>0.96250000000000002</v>
      </c>
      <c r="ALR1427" s="17"/>
      <c r="ALS1427" s="17"/>
      <c r="ALT1427" s="17"/>
      <c r="ALU1427" s="17"/>
      <c r="ALV1427" s="17"/>
      <c r="ALW1427" s="17"/>
      <c r="ALX1427" s="17"/>
    </row>
    <row r="1428" spans="1:1012" s="16" customFormat="1" ht="36.75" customHeight="1" x14ac:dyDescent="0.25">
      <c r="A1428" s="41" t="s">
        <v>207</v>
      </c>
      <c r="B1428" s="42">
        <v>14</v>
      </c>
      <c r="C1428" s="42" t="s">
        <v>547</v>
      </c>
      <c r="D1428" s="49">
        <v>0.96260000000000001</v>
      </c>
      <c r="E1428" s="49">
        <v>0.96250000000000002</v>
      </c>
      <c r="ALR1428" s="17"/>
      <c r="ALS1428" s="17"/>
      <c r="ALT1428" s="17"/>
      <c r="ALU1428" s="17"/>
      <c r="ALV1428" s="17"/>
      <c r="ALW1428" s="17"/>
      <c r="ALX1428" s="17"/>
    </row>
    <row r="1429" spans="1:1012" s="16" customFormat="1" ht="36.75" customHeight="1" x14ac:dyDescent="0.25">
      <c r="A1429" s="41" t="s">
        <v>207</v>
      </c>
      <c r="B1429" s="42">
        <v>9</v>
      </c>
      <c r="C1429" s="42" t="s">
        <v>547</v>
      </c>
      <c r="D1429" s="49">
        <v>0.96430000000000005</v>
      </c>
      <c r="E1429" s="49">
        <v>0.96250000000000002</v>
      </c>
      <c r="ALR1429" s="17"/>
      <c r="ALS1429" s="17"/>
      <c r="ALT1429" s="17"/>
      <c r="ALU1429" s="17"/>
      <c r="ALV1429" s="17"/>
      <c r="ALW1429" s="17"/>
      <c r="ALX1429" s="17"/>
    </row>
    <row r="1430" spans="1:1012" s="16" customFormat="1" ht="36.75" customHeight="1" x14ac:dyDescent="0.25">
      <c r="A1430" s="52" t="s">
        <v>222</v>
      </c>
      <c r="B1430" s="42">
        <v>5</v>
      </c>
      <c r="C1430" s="42" t="s">
        <v>547</v>
      </c>
      <c r="D1430" s="49">
        <v>0.96430000000000005</v>
      </c>
      <c r="E1430" s="49">
        <v>0.96250000000000002</v>
      </c>
      <c r="ALR1430" s="17"/>
      <c r="ALS1430" s="17"/>
      <c r="ALT1430" s="17"/>
      <c r="ALU1430" s="17"/>
      <c r="ALV1430" s="17"/>
      <c r="ALW1430" s="17"/>
      <c r="ALX1430" s="17"/>
    </row>
    <row r="1431" spans="1:1012" s="16" customFormat="1" ht="36.75" customHeight="1" x14ac:dyDescent="0.25">
      <c r="A1431" s="41" t="s">
        <v>401</v>
      </c>
      <c r="B1431" s="42">
        <v>3</v>
      </c>
      <c r="C1431" s="42" t="s">
        <v>547</v>
      </c>
      <c r="D1431" s="49">
        <v>0.96430000000000005</v>
      </c>
      <c r="E1431" s="49">
        <v>0.96250000000000002</v>
      </c>
      <c r="ALR1431" s="17"/>
      <c r="ALS1431" s="17"/>
      <c r="ALT1431" s="17"/>
      <c r="ALU1431" s="17"/>
      <c r="ALV1431" s="17"/>
      <c r="ALW1431" s="17"/>
      <c r="ALX1431" s="17"/>
    </row>
    <row r="1432" spans="1:1012" s="16" customFormat="1" ht="36.75" customHeight="1" x14ac:dyDescent="0.25">
      <c r="A1432" s="41" t="s">
        <v>573</v>
      </c>
      <c r="B1432" s="42">
        <v>26</v>
      </c>
      <c r="C1432" s="42" t="s">
        <v>547</v>
      </c>
      <c r="D1432" s="49">
        <v>0.96430000000000005</v>
      </c>
      <c r="E1432" s="49">
        <v>0.96250000000000002</v>
      </c>
      <c r="ALR1432" s="17"/>
      <c r="ALS1432" s="17"/>
      <c r="ALT1432" s="17"/>
      <c r="ALU1432" s="17"/>
      <c r="ALV1432" s="17"/>
      <c r="ALW1432" s="17"/>
      <c r="ALX1432" s="17"/>
    </row>
    <row r="1433" spans="1:1012" s="16" customFormat="1" ht="36.75" customHeight="1" x14ac:dyDescent="0.25">
      <c r="A1433" s="41" t="s">
        <v>573</v>
      </c>
      <c r="B1433" s="42">
        <v>28</v>
      </c>
      <c r="C1433" s="42" t="s">
        <v>547</v>
      </c>
      <c r="D1433" s="49">
        <v>0.96430000000000005</v>
      </c>
      <c r="E1433" s="49">
        <v>0.96250000000000002</v>
      </c>
      <c r="ALR1433" s="17"/>
      <c r="ALS1433" s="17"/>
      <c r="ALT1433" s="17"/>
      <c r="ALU1433" s="17"/>
      <c r="ALV1433" s="17"/>
      <c r="ALW1433" s="17"/>
      <c r="ALX1433" s="17"/>
    </row>
    <row r="1434" spans="1:1012" s="16" customFormat="1" ht="36.75" customHeight="1" x14ac:dyDescent="0.25">
      <c r="A1434" s="52" t="s">
        <v>200</v>
      </c>
      <c r="B1434" s="42">
        <v>86</v>
      </c>
      <c r="C1434" s="42" t="s">
        <v>547</v>
      </c>
      <c r="D1434" s="49">
        <v>0.96430000000000005</v>
      </c>
      <c r="E1434" s="49">
        <v>0.96250000000000002</v>
      </c>
      <c r="ALR1434" s="17"/>
      <c r="ALS1434" s="17"/>
      <c r="ALT1434" s="17"/>
      <c r="ALU1434" s="17"/>
      <c r="ALV1434" s="17"/>
      <c r="ALW1434" s="17"/>
      <c r="ALX1434" s="17"/>
    </row>
    <row r="1435" spans="1:1012" s="16" customFormat="1" ht="36.75" customHeight="1" x14ac:dyDescent="0.25">
      <c r="A1435" s="57" t="s">
        <v>373</v>
      </c>
      <c r="B1435" s="42">
        <v>48</v>
      </c>
      <c r="C1435" s="42" t="s">
        <v>547</v>
      </c>
      <c r="D1435" s="49">
        <v>0.95750000000000002</v>
      </c>
      <c r="E1435" s="49">
        <v>0.96250000000000002</v>
      </c>
      <c r="ALR1435" s="17"/>
      <c r="ALS1435" s="17"/>
      <c r="ALT1435" s="17"/>
      <c r="ALU1435" s="17"/>
      <c r="ALV1435" s="17"/>
      <c r="ALW1435" s="17"/>
      <c r="ALX1435" s="17"/>
    </row>
    <row r="1436" spans="1:1012" s="16" customFormat="1" ht="36.75" customHeight="1" x14ac:dyDescent="0.25">
      <c r="A1436" s="57" t="s">
        <v>373</v>
      </c>
      <c r="B1436" s="42">
        <v>21</v>
      </c>
      <c r="C1436" s="42" t="s">
        <v>547</v>
      </c>
      <c r="D1436" s="49">
        <v>0.96430000000000005</v>
      </c>
      <c r="E1436" s="49">
        <v>0.96250000000000002</v>
      </c>
      <c r="ALR1436" s="17"/>
      <c r="ALS1436" s="17"/>
      <c r="ALT1436" s="17"/>
      <c r="ALU1436" s="17"/>
      <c r="ALV1436" s="17"/>
      <c r="ALW1436" s="17"/>
      <c r="ALX1436" s="17"/>
    </row>
    <row r="1437" spans="1:1012" s="16" customFormat="1" ht="36.75" customHeight="1" x14ac:dyDescent="0.25">
      <c r="A1437" s="52" t="s">
        <v>257</v>
      </c>
      <c r="B1437" s="42">
        <v>2</v>
      </c>
      <c r="C1437" s="42" t="s">
        <v>697</v>
      </c>
      <c r="D1437" s="49">
        <v>0.99150000000000005</v>
      </c>
      <c r="E1437" s="49">
        <v>0.98860000000000003</v>
      </c>
      <c r="ALR1437" s="17"/>
      <c r="ALS1437" s="17"/>
      <c r="ALT1437" s="17"/>
      <c r="ALU1437" s="17"/>
      <c r="ALV1437" s="17"/>
      <c r="ALW1437" s="17"/>
      <c r="ALX1437" s="17"/>
    </row>
    <row r="1438" spans="1:1012" s="16" customFormat="1" ht="36.75" customHeight="1" x14ac:dyDescent="0.25">
      <c r="A1438" s="52" t="s">
        <v>257</v>
      </c>
      <c r="B1438" s="42">
        <v>4</v>
      </c>
      <c r="C1438" s="42" t="s">
        <v>697</v>
      </c>
      <c r="D1438" s="49">
        <v>0.98470000000000002</v>
      </c>
      <c r="E1438" s="49">
        <v>0.98860000000000003</v>
      </c>
      <c r="ALR1438" s="17"/>
      <c r="ALS1438" s="17"/>
      <c r="ALT1438" s="17"/>
      <c r="ALU1438" s="17"/>
      <c r="ALV1438" s="17"/>
      <c r="ALW1438" s="17"/>
      <c r="ALX1438" s="17"/>
    </row>
    <row r="1439" spans="1:1012" s="16" customFormat="1" ht="36.75" customHeight="1" x14ac:dyDescent="0.25">
      <c r="A1439" s="52" t="s">
        <v>257</v>
      </c>
      <c r="B1439" s="42">
        <v>6</v>
      </c>
      <c r="C1439" s="42" t="s">
        <v>697</v>
      </c>
      <c r="D1439" s="49">
        <v>0.98470000000000002</v>
      </c>
      <c r="E1439" s="49">
        <v>0.98860000000000003</v>
      </c>
      <c r="ALR1439" s="17"/>
      <c r="ALS1439" s="17"/>
      <c r="ALT1439" s="17"/>
      <c r="ALU1439" s="17"/>
      <c r="ALV1439" s="17"/>
      <c r="ALW1439" s="17"/>
      <c r="ALX1439" s="17"/>
    </row>
    <row r="1440" spans="1:1012" s="16" customFormat="1" ht="36.75" customHeight="1" x14ac:dyDescent="0.25">
      <c r="A1440" s="52" t="s">
        <v>257</v>
      </c>
      <c r="B1440" s="42">
        <v>8</v>
      </c>
      <c r="C1440" s="42" t="s">
        <v>697</v>
      </c>
      <c r="D1440" s="49">
        <v>0.98470000000000002</v>
      </c>
      <c r="E1440" s="49">
        <v>0.98860000000000003</v>
      </c>
      <c r="ALR1440" s="17"/>
      <c r="ALS1440" s="17"/>
      <c r="ALT1440" s="17"/>
      <c r="ALU1440" s="17"/>
      <c r="ALV1440" s="17"/>
      <c r="ALW1440" s="17"/>
      <c r="ALX1440" s="17"/>
    </row>
    <row r="1441" spans="1:1012" s="16" customFormat="1" ht="36.75" customHeight="1" x14ac:dyDescent="0.25">
      <c r="A1441" s="52" t="s">
        <v>257</v>
      </c>
      <c r="B1441" s="42">
        <v>10</v>
      </c>
      <c r="C1441" s="42" t="s">
        <v>697</v>
      </c>
      <c r="D1441" s="49">
        <v>0.98470000000000002</v>
      </c>
      <c r="E1441" s="49">
        <v>0.98860000000000003</v>
      </c>
      <c r="ALR1441" s="17"/>
      <c r="ALS1441" s="17"/>
      <c r="ALT1441" s="17"/>
      <c r="ALU1441" s="17"/>
      <c r="ALV1441" s="17"/>
      <c r="ALW1441" s="17"/>
      <c r="ALX1441" s="17"/>
    </row>
    <row r="1442" spans="1:1012" s="16" customFormat="1" ht="36.75" customHeight="1" x14ac:dyDescent="0.25">
      <c r="A1442" s="52" t="s">
        <v>257</v>
      </c>
      <c r="B1442" s="42" t="s">
        <v>242</v>
      </c>
      <c r="C1442" s="42" t="s">
        <v>697</v>
      </c>
      <c r="D1442" s="49">
        <v>0.98470000000000002</v>
      </c>
      <c r="E1442" s="49">
        <v>0.98860000000000003</v>
      </c>
      <c r="ALR1442" s="17"/>
      <c r="ALS1442" s="17"/>
      <c r="ALT1442" s="17"/>
      <c r="ALU1442" s="17"/>
      <c r="ALV1442" s="17"/>
      <c r="ALW1442" s="17"/>
      <c r="ALX1442" s="17"/>
    </row>
    <row r="1443" spans="1:1012" s="16" customFormat="1" ht="36.75" customHeight="1" x14ac:dyDescent="0.25">
      <c r="A1443" s="52" t="s">
        <v>257</v>
      </c>
      <c r="B1443" s="42">
        <v>12</v>
      </c>
      <c r="C1443" s="42" t="s">
        <v>697</v>
      </c>
      <c r="D1443" s="49">
        <v>0.98470000000000002</v>
      </c>
      <c r="E1443" s="49">
        <v>0.98860000000000003</v>
      </c>
      <c r="ALR1443" s="17"/>
      <c r="ALS1443" s="17"/>
      <c r="ALT1443" s="17"/>
      <c r="ALU1443" s="17"/>
      <c r="ALV1443" s="17"/>
      <c r="ALW1443" s="17"/>
      <c r="ALX1443" s="17"/>
    </row>
    <row r="1444" spans="1:1012" s="16" customFormat="1" ht="36.75" customHeight="1" x14ac:dyDescent="0.25">
      <c r="A1444" s="52" t="s">
        <v>257</v>
      </c>
      <c r="B1444" s="42">
        <v>14</v>
      </c>
      <c r="C1444" s="42" t="s">
        <v>697</v>
      </c>
      <c r="D1444" s="49">
        <v>0.99150000000000005</v>
      </c>
      <c r="E1444" s="49">
        <v>0.98860000000000003</v>
      </c>
      <c r="ALR1444" s="17"/>
      <c r="ALS1444" s="17"/>
      <c r="ALT1444" s="17"/>
      <c r="ALU1444" s="17"/>
      <c r="ALV1444" s="17"/>
      <c r="ALW1444" s="17"/>
      <c r="ALX1444" s="17"/>
    </row>
    <row r="1445" spans="1:1012" s="16" customFormat="1" ht="36.75" customHeight="1" x14ac:dyDescent="0.25">
      <c r="A1445" s="52" t="s">
        <v>257</v>
      </c>
      <c r="B1445" s="42">
        <v>18</v>
      </c>
      <c r="C1445" s="42" t="s">
        <v>697</v>
      </c>
      <c r="D1445" s="49">
        <v>0.99150000000000005</v>
      </c>
      <c r="E1445" s="49">
        <v>0.98860000000000003</v>
      </c>
      <c r="ALR1445" s="17"/>
      <c r="ALS1445" s="17"/>
      <c r="ALT1445" s="17"/>
      <c r="ALU1445" s="17"/>
      <c r="ALV1445" s="17"/>
      <c r="ALW1445" s="17"/>
      <c r="ALX1445" s="17"/>
    </row>
    <row r="1446" spans="1:1012" s="16" customFormat="1" ht="36.75" customHeight="1" x14ac:dyDescent="0.25">
      <c r="A1446" s="52" t="s">
        <v>374</v>
      </c>
      <c r="B1446" s="42" t="s">
        <v>471</v>
      </c>
      <c r="C1446" s="42" t="s">
        <v>697</v>
      </c>
      <c r="D1446" s="49">
        <v>0.99150000000000005</v>
      </c>
      <c r="E1446" s="49">
        <v>0.98860000000000003</v>
      </c>
      <c r="ALR1446" s="17"/>
      <c r="ALS1446" s="17"/>
      <c r="ALT1446" s="17"/>
      <c r="ALU1446" s="17"/>
      <c r="ALV1446" s="17"/>
      <c r="ALW1446" s="17"/>
      <c r="ALX1446" s="17"/>
    </row>
    <row r="1447" spans="1:1012" s="16" customFormat="1" ht="36.75" customHeight="1" x14ac:dyDescent="0.25">
      <c r="A1447" s="52" t="s">
        <v>374</v>
      </c>
      <c r="B1447" s="42" t="s">
        <v>698</v>
      </c>
      <c r="C1447" s="42" t="s">
        <v>697</v>
      </c>
      <c r="D1447" s="49">
        <v>0.99150000000000005</v>
      </c>
      <c r="E1447" s="49">
        <v>0.98860000000000003</v>
      </c>
      <c r="ALR1447" s="17"/>
      <c r="ALS1447" s="17"/>
      <c r="ALT1447" s="17"/>
      <c r="ALU1447" s="17"/>
      <c r="ALV1447" s="17"/>
      <c r="ALW1447" s="17"/>
      <c r="ALX1447" s="17"/>
    </row>
    <row r="1448" spans="1:1012" s="16" customFormat="1" ht="36.75" customHeight="1" x14ac:dyDescent="0.25">
      <c r="A1448" s="52" t="s">
        <v>374</v>
      </c>
      <c r="B1448" s="42" t="s">
        <v>420</v>
      </c>
      <c r="C1448" s="42" t="s">
        <v>697</v>
      </c>
      <c r="D1448" s="49">
        <v>0.99150000000000005</v>
      </c>
      <c r="E1448" s="49">
        <v>0.98860000000000003</v>
      </c>
      <c r="ALR1448" s="17"/>
      <c r="ALS1448" s="17"/>
      <c r="ALT1448" s="17"/>
      <c r="ALU1448" s="17"/>
      <c r="ALV1448" s="17"/>
      <c r="ALW1448" s="17"/>
      <c r="ALX1448" s="17"/>
    </row>
    <row r="1449" spans="1:1012" s="16" customFormat="1" ht="36.75" customHeight="1" x14ac:dyDescent="0.25">
      <c r="A1449" s="52" t="s">
        <v>375</v>
      </c>
      <c r="B1449" s="42" t="s">
        <v>699</v>
      </c>
      <c r="C1449" s="42" t="s">
        <v>697</v>
      </c>
      <c r="D1449" s="49">
        <v>0.99150000000000005</v>
      </c>
      <c r="E1449" s="49">
        <v>0.98860000000000003</v>
      </c>
      <c r="ALR1449" s="17"/>
      <c r="ALS1449" s="17"/>
      <c r="ALT1449" s="17"/>
      <c r="ALU1449" s="17"/>
      <c r="ALV1449" s="17"/>
      <c r="ALW1449" s="17"/>
      <c r="ALX1449" s="17"/>
    </row>
    <row r="1450" spans="1:1012" s="16" customFormat="1" ht="36.75" customHeight="1" x14ac:dyDescent="0.25">
      <c r="A1450" s="52" t="s">
        <v>375</v>
      </c>
      <c r="B1450" s="42" t="s">
        <v>379</v>
      </c>
      <c r="C1450" s="42" t="s">
        <v>697</v>
      </c>
      <c r="D1450" s="49">
        <v>0.99150000000000005</v>
      </c>
      <c r="E1450" s="49">
        <v>0.98860000000000003</v>
      </c>
      <c r="ALR1450" s="17"/>
      <c r="ALS1450" s="17"/>
      <c r="ALT1450" s="17"/>
      <c r="ALU1450" s="17"/>
      <c r="ALV1450" s="17"/>
      <c r="ALW1450" s="17"/>
      <c r="ALX1450" s="17"/>
    </row>
    <row r="1451" spans="1:1012" s="16" customFormat="1" ht="36.75" customHeight="1" x14ac:dyDescent="0.25">
      <c r="A1451" s="52" t="s">
        <v>324</v>
      </c>
      <c r="B1451" s="42">
        <v>31</v>
      </c>
      <c r="C1451" s="42" t="s">
        <v>700</v>
      </c>
      <c r="D1451" s="49">
        <v>0.98640000000000005</v>
      </c>
      <c r="E1451" s="49">
        <v>0.98640000000000005</v>
      </c>
      <c r="ALR1451" s="17"/>
      <c r="ALS1451" s="17"/>
      <c r="ALT1451" s="17"/>
      <c r="ALU1451" s="17"/>
      <c r="ALV1451" s="17"/>
      <c r="ALW1451" s="17"/>
      <c r="ALX1451" s="17"/>
    </row>
    <row r="1452" spans="1:1012" ht="36.75" customHeight="1" x14ac:dyDescent="0.25">
      <c r="A1452" s="48" t="s">
        <v>282</v>
      </c>
      <c r="B1452" s="46">
        <v>90</v>
      </c>
      <c r="C1452" s="46" t="s">
        <v>701</v>
      </c>
      <c r="D1452" s="20">
        <v>0.95750000000000002</v>
      </c>
      <c r="E1452" s="20">
        <v>0.95750000000000002</v>
      </c>
    </row>
    <row r="1453" spans="1:1012" ht="36.75" customHeight="1" x14ac:dyDescent="0.25">
      <c r="A1453" s="48" t="s">
        <v>203</v>
      </c>
      <c r="B1453" s="46">
        <v>10</v>
      </c>
      <c r="C1453" s="46" t="s">
        <v>702</v>
      </c>
      <c r="D1453" s="20">
        <v>1</v>
      </c>
      <c r="E1453" s="20">
        <v>1</v>
      </c>
    </row>
    <row r="1454" spans="1:1012" s="16" customFormat="1" ht="36.75" customHeight="1" x14ac:dyDescent="0.25">
      <c r="A1454" s="52" t="s">
        <v>319</v>
      </c>
      <c r="B1454" s="42">
        <v>9</v>
      </c>
      <c r="C1454" s="42" t="s">
        <v>703</v>
      </c>
      <c r="D1454" s="49">
        <v>0.98470000000000002</v>
      </c>
      <c r="E1454" s="49">
        <v>0.98470000000000002</v>
      </c>
      <c r="ALR1454" s="17"/>
      <c r="ALS1454" s="17"/>
      <c r="ALT1454" s="17"/>
      <c r="ALU1454" s="17"/>
      <c r="ALV1454" s="17"/>
      <c r="ALW1454" s="17"/>
      <c r="ALX1454" s="17"/>
    </row>
    <row r="1455" spans="1:1012" s="16" customFormat="1" ht="36.75" customHeight="1" x14ac:dyDescent="0.25">
      <c r="A1455" s="52" t="s">
        <v>204</v>
      </c>
      <c r="B1455" s="42">
        <v>7</v>
      </c>
      <c r="C1455" s="42" t="s">
        <v>704</v>
      </c>
      <c r="D1455" s="49">
        <v>0.98640000000000005</v>
      </c>
      <c r="E1455" s="49">
        <v>0.98180000000000001</v>
      </c>
      <c r="ALR1455" s="17"/>
      <c r="ALS1455" s="17"/>
      <c r="ALT1455" s="17"/>
      <c r="ALU1455" s="17"/>
      <c r="ALV1455" s="17"/>
      <c r="ALW1455" s="17"/>
      <c r="ALX1455" s="17"/>
    </row>
    <row r="1456" spans="1:1012" ht="36.75" customHeight="1" x14ac:dyDescent="0.25">
      <c r="A1456" s="48" t="s">
        <v>316</v>
      </c>
      <c r="B1456" s="46" t="s">
        <v>213</v>
      </c>
      <c r="C1456" s="46" t="s">
        <v>705</v>
      </c>
      <c r="D1456" s="20">
        <v>0.99319999999999997</v>
      </c>
      <c r="E1456" s="20">
        <v>0.99319999999999997</v>
      </c>
    </row>
    <row r="1457" spans="1:1012" s="16" customFormat="1" ht="36.75" customHeight="1" x14ac:dyDescent="0.25">
      <c r="A1457" s="41" t="s">
        <v>219</v>
      </c>
      <c r="B1457" s="42">
        <v>19</v>
      </c>
      <c r="C1457" s="42" t="s">
        <v>706</v>
      </c>
      <c r="D1457" s="49">
        <v>0.99319999999999997</v>
      </c>
      <c r="E1457" s="49">
        <v>0.99319999999999997</v>
      </c>
      <c r="ALR1457" s="17"/>
      <c r="ALS1457" s="17"/>
      <c r="ALT1457" s="17"/>
      <c r="ALU1457" s="17"/>
      <c r="ALV1457" s="17"/>
      <c r="ALW1457" s="17"/>
      <c r="ALX1457" s="17"/>
    </row>
    <row r="1458" spans="1:1012" s="16" customFormat="1" ht="36.75" customHeight="1" x14ac:dyDescent="0.25">
      <c r="A1458" s="52" t="s">
        <v>690</v>
      </c>
      <c r="B1458" s="42">
        <v>5</v>
      </c>
      <c r="C1458" s="42" t="s">
        <v>707</v>
      </c>
      <c r="D1458" s="49">
        <v>0.97789999999999999</v>
      </c>
      <c r="E1458" s="49">
        <v>0.97789999999999999</v>
      </c>
      <c r="ALR1458" s="17"/>
      <c r="ALS1458" s="17"/>
      <c r="ALT1458" s="17"/>
      <c r="ALU1458" s="17"/>
      <c r="ALV1458" s="17"/>
      <c r="ALW1458" s="17"/>
      <c r="ALX1458" s="17"/>
    </row>
    <row r="1459" spans="1:1012" s="16" customFormat="1" ht="36.75" customHeight="1" x14ac:dyDescent="0.25">
      <c r="A1459" s="52" t="s">
        <v>690</v>
      </c>
      <c r="B1459" s="42">
        <v>7</v>
      </c>
      <c r="C1459" s="42" t="s">
        <v>707</v>
      </c>
      <c r="D1459" s="49">
        <v>0.97789999999999999</v>
      </c>
      <c r="E1459" s="49">
        <v>0.97789999999999999</v>
      </c>
      <c r="ALR1459" s="17"/>
      <c r="ALS1459" s="17"/>
      <c r="ALT1459" s="17"/>
      <c r="ALU1459" s="17"/>
      <c r="ALV1459" s="17"/>
      <c r="ALW1459" s="17"/>
      <c r="ALX1459" s="17"/>
    </row>
    <row r="1460" spans="1:1012" s="16" customFormat="1" ht="36.75" customHeight="1" x14ac:dyDescent="0.25">
      <c r="A1460" s="52" t="s">
        <v>619</v>
      </c>
      <c r="B1460" s="42" t="s">
        <v>708</v>
      </c>
      <c r="C1460" s="78" t="s">
        <v>586</v>
      </c>
      <c r="D1460" s="49">
        <v>0.97789999999999999</v>
      </c>
      <c r="E1460" s="49">
        <v>0.97789999999999999</v>
      </c>
      <c r="ALR1460" s="17"/>
      <c r="ALS1460" s="17"/>
      <c r="ALT1460" s="17"/>
      <c r="ALU1460" s="17"/>
      <c r="ALV1460" s="17"/>
      <c r="ALW1460" s="17"/>
      <c r="ALX1460" s="17"/>
    </row>
    <row r="1461" spans="1:1012" s="16" customFormat="1" ht="36.75" customHeight="1" x14ac:dyDescent="0.25">
      <c r="A1461" s="62" t="s">
        <v>619</v>
      </c>
      <c r="B1461" s="42">
        <v>1</v>
      </c>
      <c r="C1461" s="42" t="s">
        <v>547</v>
      </c>
      <c r="D1461" s="49">
        <v>0.96430000000000005</v>
      </c>
      <c r="E1461" s="49">
        <v>0.96250000000000002</v>
      </c>
      <c r="ALR1461" s="17"/>
      <c r="ALS1461" s="17"/>
      <c r="ALT1461" s="17"/>
      <c r="ALU1461" s="17"/>
      <c r="ALV1461" s="17"/>
      <c r="ALW1461" s="17"/>
      <c r="ALX1461" s="17"/>
    </row>
    <row r="1462" spans="1:1012" s="14" customFormat="1" ht="36.75" customHeight="1" x14ac:dyDescent="0.25">
      <c r="A1462" s="48" t="s">
        <v>403</v>
      </c>
      <c r="B1462" s="46">
        <v>20</v>
      </c>
      <c r="C1462" s="46" t="s">
        <v>709</v>
      </c>
      <c r="D1462" s="20">
        <v>0.97960000000000003</v>
      </c>
      <c r="E1462" s="20">
        <v>0.97960000000000003</v>
      </c>
      <c r="ALR1462" s="15"/>
      <c r="ALS1462" s="15"/>
      <c r="ALT1462" s="15"/>
      <c r="ALU1462" s="15"/>
      <c r="ALV1462" s="15"/>
      <c r="ALW1462" s="15"/>
      <c r="ALX1462" s="15"/>
    </row>
    <row r="1463" spans="1:1012" s="14" customFormat="1" ht="36.75" customHeight="1" x14ac:dyDescent="0.25">
      <c r="A1463" s="48" t="s">
        <v>403</v>
      </c>
      <c r="B1463" s="46">
        <v>22</v>
      </c>
      <c r="C1463" s="46" t="s">
        <v>710</v>
      </c>
      <c r="D1463" s="20">
        <v>0.97960000000000003</v>
      </c>
      <c r="E1463" s="20">
        <v>0.97960000000000003</v>
      </c>
      <c r="ALR1463" s="15"/>
      <c r="ALS1463" s="15"/>
      <c r="ALT1463" s="15"/>
      <c r="ALU1463" s="15"/>
      <c r="ALV1463" s="15"/>
      <c r="ALW1463" s="15"/>
      <c r="ALX1463" s="15"/>
    </row>
    <row r="1464" spans="1:1012" s="16" customFormat="1" ht="36.75" customHeight="1" x14ac:dyDescent="0.25">
      <c r="A1464" s="52" t="s">
        <v>200</v>
      </c>
      <c r="B1464" s="42">
        <v>2</v>
      </c>
      <c r="C1464" s="42" t="s">
        <v>711</v>
      </c>
      <c r="D1464" s="49">
        <v>0.98640000000000005</v>
      </c>
      <c r="E1464" s="49">
        <v>0.98640000000000005</v>
      </c>
      <c r="ALR1464" s="17"/>
      <c r="ALS1464" s="17"/>
      <c r="ALT1464" s="17"/>
      <c r="ALU1464" s="17"/>
      <c r="ALV1464" s="17"/>
      <c r="ALW1464" s="17"/>
      <c r="ALX1464" s="17"/>
    </row>
    <row r="1465" spans="1:1012" s="16" customFormat="1" ht="36.75" customHeight="1" x14ac:dyDescent="0.25">
      <c r="A1465" s="52" t="s">
        <v>282</v>
      </c>
      <c r="B1465" s="42" t="s">
        <v>712</v>
      </c>
      <c r="C1465" s="42" t="s">
        <v>713</v>
      </c>
      <c r="D1465" s="49">
        <v>0.99319999999999997</v>
      </c>
      <c r="E1465" s="49">
        <v>0.99319999999999997</v>
      </c>
      <c r="ALR1465" s="17"/>
      <c r="ALS1465" s="17"/>
      <c r="ALT1465" s="17"/>
      <c r="ALU1465" s="17"/>
      <c r="ALV1465" s="17"/>
      <c r="ALW1465" s="17"/>
      <c r="ALX1465" s="17"/>
    </row>
    <row r="1466" spans="1:1012" s="16" customFormat="1" ht="36.75" customHeight="1" x14ac:dyDescent="0.25">
      <c r="A1466" s="52" t="s">
        <v>593</v>
      </c>
      <c r="B1466" s="42" t="s">
        <v>398</v>
      </c>
      <c r="C1466" s="42" t="s">
        <v>714</v>
      </c>
      <c r="D1466" s="49">
        <v>0.99199999999999999</v>
      </c>
      <c r="E1466" s="49">
        <v>0.99199999999999999</v>
      </c>
      <c r="ALR1466" s="17"/>
      <c r="ALS1466" s="17"/>
      <c r="ALT1466" s="17"/>
      <c r="ALU1466" s="17"/>
      <c r="ALV1466" s="17"/>
      <c r="ALW1466" s="17"/>
      <c r="ALX1466" s="17"/>
    </row>
    <row r="1467" spans="1:1012" s="16" customFormat="1" ht="36.75" customHeight="1" x14ac:dyDescent="0.25">
      <c r="A1467" s="52" t="s">
        <v>259</v>
      </c>
      <c r="B1467" s="42" t="s">
        <v>715</v>
      </c>
      <c r="C1467" s="42" t="s">
        <v>716</v>
      </c>
      <c r="D1467" s="49">
        <v>1</v>
      </c>
      <c r="E1467" s="49">
        <v>1</v>
      </c>
      <c r="ALR1467" s="17"/>
      <c r="ALS1467" s="17"/>
      <c r="ALT1467" s="17"/>
      <c r="ALU1467" s="17"/>
      <c r="ALV1467" s="17"/>
      <c r="ALW1467" s="17"/>
      <c r="ALX1467" s="17"/>
    </row>
    <row r="1468" spans="1:1012" s="16" customFormat="1" ht="36.75" customHeight="1" x14ac:dyDescent="0.25">
      <c r="A1468" s="52" t="s">
        <v>324</v>
      </c>
      <c r="B1468" s="42" t="s">
        <v>474</v>
      </c>
      <c r="C1468" s="42" t="s">
        <v>717</v>
      </c>
      <c r="D1468" s="49">
        <v>0.99319999999999997</v>
      </c>
      <c r="E1468" s="49">
        <v>0.99319999999999997</v>
      </c>
      <c r="ALR1468" s="17"/>
      <c r="ALS1468" s="17"/>
      <c r="ALT1468" s="17"/>
      <c r="ALU1468" s="17"/>
      <c r="ALV1468" s="17"/>
      <c r="ALW1468" s="17"/>
      <c r="ALX1468" s="17"/>
    </row>
    <row r="1469" spans="1:1012" s="14" customFormat="1" ht="36.75" customHeight="1" x14ac:dyDescent="0.25">
      <c r="A1469" s="48" t="s">
        <v>407</v>
      </c>
      <c r="B1469" s="46">
        <v>26</v>
      </c>
      <c r="C1469" s="46" t="s">
        <v>718</v>
      </c>
      <c r="D1469" s="20">
        <v>0.97109999999999996</v>
      </c>
      <c r="E1469" s="20">
        <v>0.97109999999999996</v>
      </c>
      <c r="ALR1469" s="15"/>
      <c r="ALS1469" s="15"/>
      <c r="ALT1469" s="15"/>
      <c r="ALU1469" s="15"/>
      <c r="ALV1469" s="15"/>
      <c r="ALW1469" s="15"/>
      <c r="ALX1469" s="15"/>
    </row>
    <row r="1470" spans="1:1012" s="16" customFormat="1" ht="36.75" customHeight="1" x14ac:dyDescent="0.25">
      <c r="A1470" s="52" t="s">
        <v>282</v>
      </c>
      <c r="B1470" s="42">
        <v>76</v>
      </c>
      <c r="C1470" s="42" t="s">
        <v>719</v>
      </c>
      <c r="D1470" s="49">
        <v>0.97960000000000003</v>
      </c>
      <c r="E1470" s="49">
        <v>0.97960000000000003</v>
      </c>
      <c r="ALR1470" s="17"/>
      <c r="ALS1470" s="17"/>
      <c r="ALT1470" s="17"/>
      <c r="ALU1470" s="17"/>
      <c r="ALV1470" s="17"/>
      <c r="ALW1470" s="17"/>
      <c r="ALX1470" s="17"/>
    </row>
    <row r="1471" spans="1:1012" s="16" customFormat="1" ht="36.75" customHeight="1" x14ac:dyDescent="0.25">
      <c r="A1471" s="52" t="s">
        <v>254</v>
      </c>
      <c r="B1471" s="42" t="s">
        <v>720</v>
      </c>
      <c r="C1471" s="42" t="s">
        <v>721</v>
      </c>
      <c r="D1471" s="49">
        <v>0.9012</v>
      </c>
      <c r="E1471" s="49">
        <v>0.9012</v>
      </c>
      <c r="ALR1471" s="17"/>
      <c r="ALS1471" s="17"/>
      <c r="ALT1471" s="17"/>
      <c r="ALU1471" s="17"/>
      <c r="ALV1471" s="17"/>
      <c r="ALW1471" s="17"/>
      <c r="ALX1471" s="17"/>
    </row>
    <row r="1472" spans="1:1012" s="18" customFormat="1" ht="36.75" customHeight="1" x14ac:dyDescent="0.25">
      <c r="A1472" s="55" t="s">
        <v>593</v>
      </c>
      <c r="B1472" s="42">
        <v>15</v>
      </c>
      <c r="C1472" s="54" t="s">
        <v>369</v>
      </c>
      <c r="D1472" s="58">
        <v>0.97109999999999996</v>
      </c>
      <c r="E1472" s="49">
        <v>0.99139999999999995</v>
      </c>
    </row>
    <row r="1473" spans="1:1012" s="16" customFormat="1" ht="36.75" customHeight="1" x14ac:dyDescent="0.25">
      <c r="A1473" s="52" t="s">
        <v>204</v>
      </c>
      <c r="B1473" s="42" t="s">
        <v>722</v>
      </c>
      <c r="C1473" s="42" t="s">
        <v>723</v>
      </c>
      <c r="D1473" s="49">
        <v>0.99319999999999997</v>
      </c>
      <c r="E1473" s="49">
        <v>0.99319999999999997</v>
      </c>
      <c r="ALR1473" s="17"/>
      <c r="ALS1473" s="17"/>
      <c r="ALT1473" s="17"/>
      <c r="ALU1473" s="17"/>
      <c r="ALV1473" s="17"/>
      <c r="ALW1473" s="17"/>
      <c r="ALX1473" s="17"/>
    </row>
    <row r="1474" spans="1:1012" s="16" customFormat="1" ht="36.75" customHeight="1" x14ac:dyDescent="0.25">
      <c r="A1474" s="52" t="s">
        <v>223</v>
      </c>
      <c r="B1474" s="42">
        <v>40</v>
      </c>
      <c r="C1474" s="42" t="s">
        <v>724</v>
      </c>
      <c r="D1474" s="49">
        <v>0.99150000000000005</v>
      </c>
      <c r="E1474" s="49">
        <v>0.99150000000000005</v>
      </c>
      <c r="ALR1474" s="17"/>
      <c r="ALS1474" s="17"/>
      <c r="ALT1474" s="17"/>
      <c r="ALU1474" s="17"/>
      <c r="ALV1474" s="17"/>
      <c r="ALW1474" s="17"/>
      <c r="ALX1474" s="17"/>
    </row>
    <row r="1475" spans="1:1012" s="14" customFormat="1" ht="36.75" customHeight="1" x14ac:dyDescent="0.25">
      <c r="A1475" s="88" t="s">
        <v>343</v>
      </c>
      <c r="B1475" s="46">
        <v>12</v>
      </c>
      <c r="C1475" s="46" t="s">
        <v>725</v>
      </c>
      <c r="D1475" s="20">
        <v>0.91839999999999999</v>
      </c>
      <c r="E1475" s="20">
        <v>0.91839999999999999</v>
      </c>
      <c r="ALR1475" s="15"/>
      <c r="ALS1475" s="15"/>
      <c r="ALT1475" s="15"/>
      <c r="ALU1475" s="15"/>
      <c r="ALV1475" s="15"/>
      <c r="ALW1475" s="15"/>
      <c r="ALX1475" s="15"/>
    </row>
    <row r="1476" spans="1:1012" s="14" customFormat="1" ht="36.75" customHeight="1" x14ac:dyDescent="0.25">
      <c r="A1476" s="48" t="s">
        <v>200</v>
      </c>
      <c r="B1476" s="89">
        <v>10</v>
      </c>
      <c r="C1476" s="46" t="s">
        <v>726</v>
      </c>
      <c r="D1476" s="20">
        <v>0.97789999999999999</v>
      </c>
      <c r="E1476" s="20">
        <v>0.97789999999999999</v>
      </c>
      <c r="ALR1476" s="15"/>
      <c r="ALS1476" s="15"/>
      <c r="ALT1476" s="15"/>
      <c r="ALU1476" s="15"/>
      <c r="ALV1476" s="15"/>
      <c r="ALW1476" s="15"/>
      <c r="ALX1476" s="15"/>
    </row>
    <row r="1477" spans="1:1012" s="14" customFormat="1" ht="36.75" customHeight="1" x14ac:dyDescent="0.25">
      <c r="A1477" s="48" t="s">
        <v>324</v>
      </c>
      <c r="B1477" s="46" t="s">
        <v>727</v>
      </c>
      <c r="C1477" s="46" t="s">
        <v>728</v>
      </c>
      <c r="D1477" s="20">
        <v>0.99319999999999997</v>
      </c>
      <c r="E1477" s="20">
        <v>0.99319999999999997</v>
      </c>
      <c r="ALR1477" s="15"/>
      <c r="ALS1477" s="15"/>
      <c r="ALT1477" s="15"/>
      <c r="ALU1477" s="15"/>
      <c r="ALV1477" s="15"/>
      <c r="ALW1477" s="15"/>
      <c r="ALX1477" s="15"/>
    </row>
    <row r="1478" spans="1:1012" s="16" customFormat="1" ht="36.75" customHeight="1" x14ac:dyDescent="0.25">
      <c r="A1478" s="41" t="s">
        <v>206</v>
      </c>
      <c r="B1478" s="42">
        <v>2</v>
      </c>
      <c r="C1478" s="42" t="s">
        <v>729</v>
      </c>
      <c r="D1478" s="49">
        <v>0.94320000000000004</v>
      </c>
      <c r="E1478" s="49">
        <v>0.93630000000000002</v>
      </c>
      <c r="ALR1478" s="17"/>
      <c r="ALS1478" s="17"/>
      <c r="ALT1478" s="17"/>
      <c r="ALU1478" s="17"/>
      <c r="ALV1478" s="17"/>
      <c r="ALW1478" s="17"/>
      <c r="ALX1478" s="17"/>
    </row>
    <row r="1479" spans="1:1012" s="16" customFormat="1" ht="36.75" customHeight="1" x14ac:dyDescent="0.25">
      <c r="A1479" s="52" t="s">
        <v>206</v>
      </c>
      <c r="B1479" s="42" t="s">
        <v>730</v>
      </c>
      <c r="C1479" s="42" t="s">
        <v>729</v>
      </c>
      <c r="D1479" s="49">
        <v>0.94320000000000004</v>
      </c>
      <c r="E1479" s="49">
        <v>0.93630000000000002</v>
      </c>
      <c r="ALR1479" s="17"/>
      <c r="ALS1479" s="17"/>
      <c r="ALT1479" s="17"/>
      <c r="ALU1479" s="17"/>
      <c r="ALV1479" s="17"/>
      <c r="ALW1479" s="17"/>
      <c r="ALX1479" s="17"/>
    </row>
    <row r="1480" spans="1:1012" s="16" customFormat="1" ht="36.75" customHeight="1" x14ac:dyDescent="0.25">
      <c r="A1480" s="52" t="s">
        <v>731</v>
      </c>
      <c r="B1480" s="42">
        <v>40</v>
      </c>
      <c r="C1480" s="42" t="s">
        <v>729</v>
      </c>
      <c r="D1480" s="49">
        <v>0.92620000000000002</v>
      </c>
      <c r="E1480" s="49">
        <v>0.93630000000000002</v>
      </c>
      <c r="ALR1480" s="17"/>
      <c r="ALS1480" s="17"/>
      <c r="ALT1480" s="17"/>
      <c r="ALU1480" s="17"/>
      <c r="ALV1480" s="17"/>
      <c r="ALW1480" s="17"/>
      <c r="ALX1480" s="17"/>
    </row>
    <row r="1481" spans="1:1012" s="16" customFormat="1" ht="36.75" customHeight="1" x14ac:dyDescent="0.25">
      <c r="A1481" s="52" t="s">
        <v>217</v>
      </c>
      <c r="B1481" s="42">
        <v>12</v>
      </c>
      <c r="C1481" s="42" t="s">
        <v>729</v>
      </c>
      <c r="D1481" s="49">
        <v>0.92620000000000002</v>
      </c>
      <c r="E1481" s="49">
        <v>0.93630000000000002</v>
      </c>
      <c r="ALR1481" s="17"/>
      <c r="ALS1481" s="17"/>
      <c r="ALT1481" s="17"/>
      <c r="ALU1481" s="17"/>
      <c r="ALV1481" s="17"/>
      <c r="ALW1481" s="17"/>
      <c r="ALX1481" s="17"/>
    </row>
    <row r="1482" spans="1:1012" s="16" customFormat="1" ht="36.75" customHeight="1" x14ac:dyDescent="0.25">
      <c r="A1482" s="52" t="s">
        <v>282</v>
      </c>
      <c r="B1482" s="42">
        <v>35</v>
      </c>
      <c r="C1482" s="42" t="s">
        <v>732</v>
      </c>
      <c r="D1482" s="49">
        <v>0.93469999999999998</v>
      </c>
      <c r="E1482" s="49">
        <v>0.93630000000000002</v>
      </c>
      <c r="ALR1482" s="17"/>
      <c r="ALS1482" s="17"/>
      <c r="ALT1482" s="17"/>
      <c r="ALU1482" s="17"/>
      <c r="ALV1482" s="17"/>
      <c r="ALW1482" s="17"/>
      <c r="ALX1482" s="17"/>
    </row>
    <row r="1483" spans="1:1012" s="16" customFormat="1" ht="36.75" customHeight="1" x14ac:dyDescent="0.25">
      <c r="A1483" s="52" t="s">
        <v>324</v>
      </c>
      <c r="B1483" s="42">
        <v>17</v>
      </c>
      <c r="C1483" s="42" t="s">
        <v>729</v>
      </c>
      <c r="D1483" s="49">
        <v>0.92789999999999995</v>
      </c>
      <c r="E1483" s="49">
        <v>0.93630000000000002</v>
      </c>
      <c r="ALR1483" s="17"/>
      <c r="ALS1483" s="17"/>
      <c r="ALT1483" s="17"/>
      <c r="ALU1483" s="17"/>
      <c r="ALV1483" s="17"/>
      <c r="ALW1483" s="17"/>
      <c r="ALX1483" s="17"/>
    </row>
    <row r="1484" spans="1:1012" s="16" customFormat="1" ht="36.75" customHeight="1" x14ac:dyDescent="0.25">
      <c r="A1484" s="52" t="s">
        <v>407</v>
      </c>
      <c r="B1484" s="42">
        <v>5</v>
      </c>
      <c r="C1484" s="42" t="s">
        <v>733</v>
      </c>
      <c r="D1484" s="49">
        <v>0.92620000000000002</v>
      </c>
      <c r="E1484" s="49">
        <v>0.93630000000000002</v>
      </c>
      <c r="ALR1484" s="17"/>
      <c r="ALS1484" s="17"/>
      <c r="ALT1484" s="17"/>
      <c r="ALU1484" s="17"/>
      <c r="ALV1484" s="17"/>
      <c r="ALW1484" s="17"/>
      <c r="ALX1484" s="17"/>
    </row>
    <row r="1485" spans="1:1012" s="16" customFormat="1" ht="36.75" customHeight="1" x14ac:dyDescent="0.25">
      <c r="A1485" s="41" t="s">
        <v>219</v>
      </c>
      <c r="B1485" s="42">
        <v>27</v>
      </c>
      <c r="C1485" s="42" t="s">
        <v>734</v>
      </c>
      <c r="D1485" s="49">
        <v>0.92620000000000002</v>
      </c>
      <c r="E1485" s="49">
        <v>0.93630000000000002</v>
      </c>
      <c r="ALR1485" s="17"/>
      <c r="ALS1485" s="17"/>
      <c r="ALT1485" s="17"/>
      <c r="ALU1485" s="17"/>
      <c r="ALV1485" s="17"/>
      <c r="ALW1485" s="17"/>
      <c r="ALX1485" s="17"/>
    </row>
    <row r="1486" spans="1:1012" s="16" customFormat="1" ht="36.75" customHeight="1" x14ac:dyDescent="0.25">
      <c r="A1486" s="52" t="s">
        <v>593</v>
      </c>
      <c r="B1486" s="42">
        <v>2</v>
      </c>
      <c r="C1486" s="42" t="s">
        <v>729</v>
      </c>
      <c r="D1486" s="49">
        <v>0.94320000000000004</v>
      </c>
      <c r="E1486" s="49">
        <v>0.93630000000000002</v>
      </c>
      <c r="ALR1486" s="17"/>
      <c r="ALS1486" s="17"/>
      <c r="ALT1486" s="17"/>
      <c r="ALU1486" s="17"/>
      <c r="ALV1486" s="17"/>
      <c r="ALW1486" s="17"/>
      <c r="ALX1486" s="17"/>
    </row>
    <row r="1487" spans="1:1012" s="16" customFormat="1" ht="36.75" customHeight="1" x14ac:dyDescent="0.25">
      <c r="A1487" s="52" t="s">
        <v>593</v>
      </c>
      <c r="B1487" s="42">
        <v>8</v>
      </c>
      <c r="C1487" s="42" t="s">
        <v>729</v>
      </c>
      <c r="D1487" s="49">
        <v>0.94320000000000004</v>
      </c>
      <c r="E1487" s="49">
        <v>0.93630000000000002</v>
      </c>
      <c r="ALR1487" s="17"/>
      <c r="ALS1487" s="17"/>
      <c r="ALT1487" s="17"/>
      <c r="ALU1487" s="17"/>
      <c r="ALV1487" s="17"/>
      <c r="ALW1487" s="17"/>
      <c r="ALX1487" s="17"/>
    </row>
    <row r="1488" spans="1:1012" s="16" customFormat="1" ht="36.75" customHeight="1" x14ac:dyDescent="0.25">
      <c r="A1488" s="52" t="s">
        <v>597</v>
      </c>
      <c r="B1488" s="42" t="s">
        <v>735</v>
      </c>
      <c r="C1488" s="42" t="s">
        <v>729</v>
      </c>
      <c r="D1488" s="49">
        <v>0.94320000000000004</v>
      </c>
      <c r="E1488" s="49">
        <v>0.93630000000000002</v>
      </c>
      <c r="ALR1488" s="17"/>
      <c r="ALS1488" s="17"/>
      <c r="ALT1488" s="17"/>
      <c r="ALU1488" s="17"/>
      <c r="ALV1488" s="17"/>
      <c r="ALW1488" s="17"/>
      <c r="ALX1488" s="17"/>
    </row>
    <row r="1489" spans="1:1012" s="16" customFormat="1" ht="36.75" customHeight="1" x14ac:dyDescent="0.25">
      <c r="A1489" s="52" t="s">
        <v>203</v>
      </c>
      <c r="B1489" s="42" t="s">
        <v>461</v>
      </c>
      <c r="C1489" s="42" t="s">
        <v>729</v>
      </c>
      <c r="D1489" s="49">
        <v>0.93469999999999998</v>
      </c>
      <c r="E1489" s="49">
        <v>0.93630000000000002</v>
      </c>
      <c r="ALR1489" s="17"/>
      <c r="ALS1489" s="17"/>
      <c r="ALT1489" s="17"/>
      <c r="ALU1489" s="17"/>
      <c r="ALV1489" s="17"/>
      <c r="ALW1489" s="17"/>
      <c r="ALX1489" s="17"/>
    </row>
    <row r="1490" spans="1:1012" s="16" customFormat="1" ht="36.75" customHeight="1" x14ac:dyDescent="0.25">
      <c r="A1490" s="52" t="s">
        <v>407</v>
      </c>
      <c r="B1490" s="42">
        <v>14</v>
      </c>
      <c r="C1490" s="42" t="s">
        <v>729</v>
      </c>
      <c r="D1490" s="49">
        <v>0.92620000000000002</v>
      </c>
      <c r="E1490" s="49">
        <v>0.93630000000000002</v>
      </c>
      <c r="ALR1490" s="17"/>
      <c r="ALS1490" s="17"/>
      <c r="ALT1490" s="17"/>
      <c r="ALU1490" s="17"/>
      <c r="ALV1490" s="17"/>
      <c r="ALW1490" s="17"/>
      <c r="ALX1490" s="17"/>
    </row>
    <row r="1491" spans="1:1012" s="16" customFormat="1" ht="36.75" customHeight="1" x14ac:dyDescent="0.25">
      <c r="A1491" s="52" t="s">
        <v>736</v>
      </c>
      <c r="B1491" s="42">
        <v>16</v>
      </c>
      <c r="C1491" s="42" t="s">
        <v>729</v>
      </c>
      <c r="D1491" s="49">
        <v>0.94320000000000004</v>
      </c>
      <c r="E1491" s="49">
        <v>0.93630000000000002</v>
      </c>
      <c r="ALR1491" s="17"/>
      <c r="ALS1491" s="17"/>
      <c r="ALT1491" s="17"/>
      <c r="ALU1491" s="17"/>
      <c r="ALV1491" s="17"/>
      <c r="ALW1491" s="17"/>
      <c r="ALX1491" s="17"/>
    </row>
    <row r="1492" spans="1:1012" s="16" customFormat="1" ht="36.75" customHeight="1" x14ac:dyDescent="0.25">
      <c r="A1492" s="52" t="s">
        <v>371</v>
      </c>
      <c r="B1492" s="42">
        <v>5</v>
      </c>
      <c r="C1492" s="42" t="s">
        <v>729</v>
      </c>
      <c r="D1492" s="49">
        <v>0.93640000000000001</v>
      </c>
      <c r="E1492" s="49">
        <v>0.93630000000000002</v>
      </c>
      <c r="ALR1492" s="17"/>
      <c r="ALS1492" s="17"/>
      <c r="ALT1492" s="17"/>
      <c r="ALU1492" s="17"/>
      <c r="ALV1492" s="17"/>
      <c r="ALW1492" s="17"/>
      <c r="ALX1492" s="17"/>
    </row>
    <row r="1493" spans="1:1012" s="16" customFormat="1" ht="36.75" customHeight="1" x14ac:dyDescent="0.25">
      <c r="A1493" s="41" t="s">
        <v>573</v>
      </c>
      <c r="B1493" s="42">
        <v>9</v>
      </c>
      <c r="C1493" s="42" t="s">
        <v>729</v>
      </c>
      <c r="D1493" s="49">
        <v>0.94320000000000004</v>
      </c>
      <c r="E1493" s="49">
        <v>0.93630000000000002</v>
      </c>
      <c r="ALR1493" s="17"/>
      <c r="ALS1493" s="17"/>
      <c r="ALT1493" s="17"/>
      <c r="ALU1493" s="17"/>
      <c r="ALV1493" s="17"/>
      <c r="ALW1493" s="17"/>
      <c r="ALX1493" s="17"/>
    </row>
    <row r="1494" spans="1:1012" s="16" customFormat="1" ht="36.75" customHeight="1" x14ac:dyDescent="0.25">
      <c r="A1494" s="41" t="s">
        <v>573</v>
      </c>
      <c r="B1494" s="42">
        <v>11</v>
      </c>
      <c r="C1494" s="42" t="s">
        <v>729</v>
      </c>
      <c r="D1494" s="49">
        <v>0.94320000000000004</v>
      </c>
      <c r="E1494" s="49">
        <v>0.93630000000000002</v>
      </c>
      <c r="ALR1494" s="17"/>
      <c r="ALS1494" s="17"/>
      <c r="ALT1494" s="17"/>
      <c r="ALU1494" s="17"/>
      <c r="ALV1494" s="17"/>
      <c r="ALW1494" s="17"/>
      <c r="ALX1494" s="17"/>
    </row>
    <row r="1495" spans="1:1012" s="16" customFormat="1" ht="36.75" customHeight="1" x14ac:dyDescent="0.25">
      <c r="A1495" s="52" t="s">
        <v>200</v>
      </c>
      <c r="B1495" s="42">
        <v>40</v>
      </c>
      <c r="C1495" s="42" t="s">
        <v>729</v>
      </c>
      <c r="D1495" s="49">
        <v>0.94320000000000004</v>
      </c>
      <c r="E1495" s="49">
        <v>0.93630000000000002</v>
      </c>
      <c r="ALR1495" s="17"/>
      <c r="ALS1495" s="17"/>
      <c r="ALT1495" s="17"/>
      <c r="ALU1495" s="17"/>
      <c r="ALV1495" s="17"/>
      <c r="ALW1495" s="17"/>
      <c r="ALX1495" s="17"/>
    </row>
    <row r="1496" spans="1:1012" s="14" customFormat="1" ht="36.75" customHeight="1" x14ac:dyDescent="0.25">
      <c r="A1496" s="48" t="s">
        <v>222</v>
      </c>
      <c r="B1496" s="47" t="s">
        <v>737</v>
      </c>
      <c r="C1496" s="46" t="s">
        <v>618</v>
      </c>
      <c r="D1496" s="20">
        <v>0.68820000000000003</v>
      </c>
      <c r="E1496" s="49">
        <v>0.91749999999999998</v>
      </c>
      <c r="ALR1496" s="15"/>
      <c r="ALS1496" s="15"/>
      <c r="ALT1496" s="15"/>
      <c r="ALU1496" s="15"/>
      <c r="ALV1496" s="15"/>
      <c r="ALW1496" s="15"/>
      <c r="ALX1496" s="15"/>
    </row>
    <row r="1497" spans="1:1012" s="16" customFormat="1" ht="36.75" customHeight="1" x14ac:dyDescent="0.25">
      <c r="A1497" s="52" t="s">
        <v>222</v>
      </c>
      <c r="B1497" s="90" t="s">
        <v>395</v>
      </c>
      <c r="C1497" s="42" t="s">
        <v>369</v>
      </c>
      <c r="D1497" s="49">
        <v>0.97789999999999999</v>
      </c>
      <c r="E1497" s="49">
        <v>0.99139999999999995</v>
      </c>
      <c r="ALR1497" s="17"/>
      <c r="ALS1497" s="17"/>
      <c r="ALT1497" s="17"/>
      <c r="ALU1497" s="17"/>
      <c r="ALV1497" s="17"/>
      <c r="ALW1497" s="17"/>
      <c r="ALX1497" s="17"/>
    </row>
    <row r="1498" spans="1:1012" s="16" customFormat="1" ht="36.75" customHeight="1" x14ac:dyDescent="0.25">
      <c r="A1498" s="52" t="s">
        <v>371</v>
      </c>
      <c r="B1498" s="90">
        <v>6</v>
      </c>
      <c r="C1498" s="42" t="s">
        <v>618</v>
      </c>
      <c r="D1498" s="49">
        <v>0.92110000000000003</v>
      </c>
      <c r="E1498" s="49">
        <v>0.91749999999999998</v>
      </c>
      <c r="ALR1498" s="17"/>
      <c r="ALS1498" s="17"/>
      <c r="ALT1498" s="17"/>
      <c r="ALU1498" s="17"/>
      <c r="ALV1498" s="17"/>
      <c r="ALW1498" s="17"/>
      <c r="ALX1498" s="17"/>
    </row>
    <row r="1499" spans="1:1012" s="14" customFormat="1" ht="36.75" customHeight="1" x14ac:dyDescent="0.25">
      <c r="A1499" s="48" t="s">
        <v>619</v>
      </c>
      <c r="B1499" s="46" t="s">
        <v>454</v>
      </c>
      <c r="C1499" s="46" t="s">
        <v>738</v>
      </c>
      <c r="D1499" s="20">
        <v>0.98470000000000002</v>
      </c>
      <c r="E1499" s="20">
        <v>0.98470000000000002</v>
      </c>
      <c r="ALR1499" s="15"/>
      <c r="ALS1499" s="15"/>
      <c r="ALT1499" s="15"/>
      <c r="ALU1499" s="15"/>
      <c r="ALV1499" s="15"/>
      <c r="ALW1499" s="15"/>
      <c r="ALX1499" s="15"/>
    </row>
    <row r="1500" spans="1:1012" s="14" customFormat="1" ht="36.75" customHeight="1" x14ac:dyDescent="0.25">
      <c r="A1500" s="48" t="s">
        <v>619</v>
      </c>
      <c r="B1500" s="46" t="s">
        <v>405</v>
      </c>
      <c r="C1500" s="46" t="s">
        <v>739</v>
      </c>
      <c r="D1500" s="20">
        <v>0.97789999999999999</v>
      </c>
      <c r="E1500" s="20">
        <v>0.97789999999999999</v>
      </c>
      <c r="ALR1500" s="15"/>
      <c r="ALS1500" s="15"/>
      <c r="ALT1500" s="15"/>
      <c r="ALU1500" s="15"/>
      <c r="ALV1500" s="15"/>
      <c r="ALW1500" s="15"/>
      <c r="ALX1500" s="15"/>
    </row>
    <row r="1501" spans="1:1012" s="14" customFormat="1" ht="36.75" customHeight="1" x14ac:dyDescent="0.25">
      <c r="A1501" s="48" t="s">
        <v>399</v>
      </c>
      <c r="B1501" s="80" t="s">
        <v>420</v>
      </c>
      <c r="C1501" s="46" t="s">
        <v>618</v>
      </c>
      <c r="D1501" s="49">
        <v>0.92110000000000003</v>
      </c>
      <c r="E1501" s="49">
        <v>0.91749999999999998</v>
      </c>
      <c r="ALR1501" s="15"/>
      <c r="ALS1501" s="15"/>
      <c r="ALT1501" s="15"/>
      <c r="ALU1501" s="15"/>
      <c r="ALV1501" s="15"/>
      <c r="ALW1501" s="15"/>
      <c r="ALX1501" s="15"/>
    </row>
    <row r="1502" spans="1:1012" s="16" customFormat="1" ht="36.75" customHeight="1" x14ac:dyDescent="0.25">
      <c r="A1502" s="52" t="s">
        <v>740</v>
      </c>
      <c r="B1502" s="50" t="s">
        <v>691</v>
      </c>
      <c r="C1502" s="42" t="s">
        <v>618</v>
      </c>
      <c r="D1502" s="49">
        <v>0.92110000000000003</v>
      </c>
      <c r="E1502" s="49">
        <v>0.91749999999999998</v>
      </c>
      <c r="ALR1502" s="17"/>
      <c r="ALS1502" s="17"/>
      <c r="ALT1502" s="17"/>
      <c r="ALU1502" s="17"/>
      <c r="ALV1502" s="17"/>
      <c r="ALW1502" s="17"/>
      <c r="ALX1502" s="17"/>
    </row>
    <row r="1503" spans="1:1012" s="16" customFormat="1" ht="36.75" customHeight="1" x14ac:dyDescent="0.25">
      <c r="A1503" s="52" t="s">
        <v>740</v>
      </c>
      <c r="B1503" s="90">
        <v>6</v>
      </c>
      <c r="C1503" s="42" t="s">
        <v>618</v>
      </c>
      <c r="D1503" s="49">
        <v>0.92110000000000003</v>
      </c>
      <c r="E1503" s="49">
        <v>0.91749999999999998</v>
      </c>
      <c r="ALR1503" s="17"/>
      <c r="ALS1503" s="17"/>
      <c r="ALT1503" s="17"/>
      <c r="ALU1503" s="17"/>
      <c r="ALV1503" s="17"/>
      <c r="ALW1503" s="17"/>
      <c r="ALX1503" s="17"/>
    </row>
    <row r="1504" spans="1:1012" s="16" customFormat="1" ht="36.75" customHeight="1" x14ac:dyDescent="0.25">
      <c r="A1504" s="52" t="s">
        <v>740</v>
      </c>
      <c r="B1504" s="90">
        <v>9</v>
      </c>
      <c r="C1504" s="42" t="s">
        <v>618</v>
      </c>
      <c r="D1504" s="49">
        <v>0.92110000000000003</v>
      </c>
      <c r="E1504" s="49">
        <v>0.91749999999999998</v>
      </c>
      <c r="ALR1504" s="17"/>
      <c r="ALS1504" s="17"/>
      <c r="ALT1504" s="17"/>
      <c r="ALU1504" s="17"/>
      <c r="ALV1504" s="17"/>
      <c r="ALW1504" s="17"/>
      <c r="ALX1504" s="17"/>
    </row>
    <row r="1505" spans="1:1012" s="16" customFormat="1" ht="36.75" customHeight="1" x14ac:dyDescent="0.25">
      <c r="A1505" s="52" t="s">
        <v>740</v>
      </c>
      <c r="B1505" s="90">
        <v>10</v>
      </c>
      <c r="C1505" s="42" t="s">
        <v>618</v>
      </c>
      <c r="D1505" s="49">
        <v>0.92110000000000003</v>
      </c>
      <c r="E1505" s="49">
        <v>0.91749999999999998</v>
      </c>
      <c r="ALR1505" s="17"/>
      <c r="ALS1505" s="17"/>
      <c r="ALT1505" s="17"/>
      <c r="ALU1505" s="17"/>
      <c r="ALV1505" s="17"/>
      <c r="ALW1505" s="17"/>
      <c r="ALX1505" s="17"/>
    </row>
    <row r="1506" spans="1:1012" s="16" customFormat="1" ht="36.75" customHeight="1" x14ac:dyDescent="0.25">
      <c r="A1506" s="52" t="s">
        <v>740</v>
      </c>
      <c r="B1506" s="90">
        <v>11</v>
      </c>
      <c r="C1506" s="42" t="s">
        <v>618</v>
      </c>
      <c r="D1506" s="49">
        <v>0.92110000000000003</v>
      </c>
      <c r="E1506" s="49">
        <v>0.91749999999999998</v>
      </c>
      <c r="ALR1506" s="17"/>
      <c r="ALS1506" s="17"/>
      <c r="ALT1506" s="17"/>
      <c r="ALU1506" s="17"/>
      <c r="ALV1506" s="17"/>
      <c r="ALW1506" s="17"/>
      <c r="ALX1506" s="17"/>
    </row>
    <row r="1507" spans="1:1012" s="16" customFormat="1" ht="36.75" customHeight="1" x14ac:dyDescent="0.25">
      <c r="A1507" s="52" t="s">
        <v>740</v>
      </c>
      <c r="B1507" s="90">
        <v>12</v>
      </c>
      <c r="C1507" s="42" t="s">
        <v>618</v>
      </c>
      <c r="D1507" s="49">
        <v>0.92110000000000003</v>
      </c>
      <c r="E1507" s="49">
        <v>0.91749999999999998</v>
      </c>
      <c r="ALR1507" s="17"/>
      <c r="ALS1507" s="17"/>
      <c r="ALT1507" s="17"/>
      <c r="ALU1507" s="17"/>
      <c r="ALV1507" s="17"/>
      <c r="ALW1507" s="17"/>
      <c r="ALX1507" s="17"/>
    </row>
    <row r="1508" spans="1:1012" s="16" customFormat="1" ht="36.75" customHeight="1" x14ac:dyDescent="0.25">
      <c r="A1508" s="52" t="s">
        <v>740</v>
      </c>
      <c r="B1508" s="42">
        <v>13</v>
      </c>
      <c r="C1508" s="42" t="s">
        <v>618</v>
      </c>
      <c r="D1508" s="49">
        <v>0.92110000000000003</v>
      </c>
      <c r="E1508" s="49">
        <v>0.91749999999999998</v>
      </c>
      <c r="ALR1508" s="17"/>
      <c r="ALS1508" s="17"/>
      <c r="ALT1508" s="17"/>
      <c r="ALU1508" s="17"/>
      <c r="ALV1508" s="17"/>
      <c r="ALW1508" s="17"/>
      <c r="ALX1508" s="17"/>
    </row>
    <row r="1509" spans="1:1012" s="16" customFormat="1" ht="36.75" customHeight="1" x14ac:dyDescent="0.25">
      <c r="A1509" s="52" t="s">
        <v>740</v>
      </c>
      <c r="B1509" s="42">
        <v>14</v>
      </c>
      <c r="C1509" s="42" t="s">
        <v>618</v>
      </c>
      <c r="D1509" s="49">
        <v>0.92110000000000003</v>
      </c>
      <c r="E1509" s="49">
        <v>0.91749999999999998</v>
      </c>
      <c r="ALR1509" s="17"/>
      <c r="ALS1509" s="17"/>
      <c r="ALT1509" s="17"/>
      <c r="ALU1509" s="17"/>
      <c r="ALV1509" s="17"/>
      <c r="ALW1509" s="17"/>
      <c r="ALX1509" s="17"/>
    </row>
    <row r="1510" spans="1:1012" s="16" customFormat="1" ht="36.75" customHeight="1" x14ac:dyDescent="0.25">
      <c r="A1510" s="52" t="s">
        <v>741</v>
      </c>
      <c r="B1510" s="42">
        <v>1</v>
      </c>
      <c r="C1510" s="42" t="s">
        <v>618</v>
      </c>
      <c r="D1510" s="49">
        <v>0.92110000000000003</v>
      </c>
      <c r="E1510" s="49">
        <v>0.91749999999999998</v>
      </c>
      <c r="ALR1510" s="17"/>
      <c r="ALS1510" s="17"/>
      <c r="ALT1510" s="17"/>
      <c r="ALU1510" s="17"/>
      <c r="ALV1510" s="17"/>
      <c r="ALW1510" s="17"/>
      <c r="ALX1510" s="17"/>
    </row>
    <row r="1511" spans="1:1012" s="16" customFormat="1" ht="36.75" customHeight="1" x14ac:dyDescent="0.25">
      <c r="A1511" s="52" t="s">
        <v>741</v>
      </c>
      <c r="B1511" s="42">
        <v>2</v>
      </c>
      <c r="C1511" s="42" t="s">
        <v>618</v>
      </c>
      <c r="D1511" s="49">
        <v>0.92110000000000003</v>
      </c>
      <c r="E1511" s="49">
        <v>0.91749999999999998</v>
      </c>
      <c r="ALR1511" s="17"/>
      <c r="ALS1511" s="17"/>
      <c r="ALT1511" s="17"/>
      <c r="ALU1511" s="17"/>
      <c r="ALV1511" s="17"/>
      <c r="ALW1511" s="17"/>
      <c r="ALX1511" s="17"/>
    </row>
    <row r="1512" spans="1:1012" s="16" customFormat="1" ht="36.75" customHeight="1" x14ac:dyDescent="0.25">
      <c r="A1512" s="52" t="s">
        <v>741</v>
      </c>
      <c r="B1512" s="42">
        <v>3</v>
      </c>
      <c r="C1512" s="42" t="s">
        <v>618</v>
      </c>
      <c r="D1512" s="49">
        <v>0.92110000000000003</v>
      </c>
      <c r="E1512" s="49">
        <v>0.91749999999999998</v>
      </c>
      <c r="ALR1512" s="17"/>
      <c r="ALS1512" s="17"/>
      <c r="ALT1512" s="17"/>
      <c r="ALU1512" s="17"/>
      <c r="ALV1512" s="17"/>
      <c r="ALW1512" s="17"/>
      <c r="ALX1512" s="17"/>
    </row>
    <row r="1513" spans="1:1012" s="16" customFormat="1" ht="36.75" customHeight="1" x14ac:dyDescent="0.25">
      <c r="A1513" s="52" t="s">
        <v>741</v>
      </c>
      <c r="B1513" s="42">
        <v>4</v>
      </c>
      <c r="C1513" s="42" t="s">
        <v>618</v>
      </c>
      <c r="D1513" s="49">
        <v>0.92110000000000003</v>
      </c>
      <c r="E1513" s="49">
        <v>0.91749999999999998</v>
      </c>
      <c r="ALR1513" s="17"/>
      <c r="ALS1513" s="17"/>
      <c r="ALT1513" s="17"/>
      <c r="ALU1513" s="17"/>
      <c r="ALV1513" s="17"/>
      <c r="ALW1513" s="17"/>
      <c r="ALX1513" s="17"/>
    </row>
    <row r="1514" spans="1:1012" s="16" customFormat="1" ht="36.75" customHeight="1" x14ac:dyDescent="0.25">
      <c r="A1514" s="52" t="s">
        <v>741</v>
      </c>
      <c r="B1514" s="42">
        <v>5</v>
      </c>
      <c r="C1514" s="42" t="s">
        <v>618</v>
      </c>
      <c r="D1514" s="49">
        <v>0.92110000000000003</v>
      </c>
      <c r="E1514" s="49">
        <v>0.91749999999999998</v>
      </c>
      <c r="ALR1514" s="17"/>
      <c r="ALS1514" s="17"/>
      <c r="ALT1514" s="17"/>
      <c r="ALU1514" s="17"/>
      <c r="ALV1514" s="17"/>
      <c r="ALW1514" s="17"/>
      <c r="ALX1514" s="17"/>
    </row>
    <row r="1515" spans="1:1012" s="16" customFormat="1" ht="36.75" customHeight="1" x14ac:dyDescent="0.25">
      <c r="A1515" s="52" t="s">
        <v>741</v>
      </c>
      <c r="B1515" s="42">
        <v>6</v>
      </c>
      <c r="C1515" s="42" t="s">
        <v>618</v>
      </c>
      <c r="D1515" s="49">
        <v>0.92110000000000003</v>
      </c>
      <c r="E1515" s="49">
        <v>0.91749999999999998</v>
      </c>
      <c r="ALR1515" s="17"/>
      <c r="ALS1515" s="17"/>
      <c r="ALT1515" s="17"/>
      <c r="ALU1515" s="17"/>
      <c r="ALV1515" s="17"/>
      <c r="ALW1515" s="17"/>
      <c r="ALX1515" s="17"/>
    </row>
    <row r="1516" spans="1:1012" s="16" customFormat="1" ht="36.75" customHeight="1" x14ac:dyDescent="0.25">
      <c r="A1516" s="52" t="s">
        <v>741</v>
      </c>
      <c r="B1516" s="42">
        <v>7</v>
      </c>
      <c r="C1516" s="42" t="s">
        <v>618</v>
      </c>
      <c r="D1516" s="49">
        <v>0.92110000000000003</v>
      </c>
      <c r="E1516" s="49">
        <v>0.91749999999999998</v>
      </c>
      <c r="ALR1516" s="17"/>
      <c r="ALS1516" s="17"/>
      <c r="ALT1516" s="17"/>
      <c r="ALU1516" s="17"/>
      <c r="ALV1516" s="17"/>
      <c r="ALW1516" s="17"/>
      <c r="ALX1516" s="17"/>
    </row>
    <row r="1517" spans="1:1012" s="16" customFormat="1" ht="36.75" customHeight="1" x14ac:dyDescent="0.25">
      <c r="A1517" s="52" t="s">
        <v>741</v>
      </c>
      <c r="B1517" s="42">
        <v>8</v>
      </c>
      <c r="C1517" s="42" t="s">
        <v>618</v>
      </c>
      <c r="D1517" s="49">
        <v>0.92110000000000003</v>
      </c>
      <c r="E1517" s="49">
        <v>0.91749999999999998</v>
      </c>
      <c r="ALR1517" s="17"/>
      <c r="ALS1517" s="17"/>
      <c r="ALT1517" s="17"/>
      <c r="ALU1517" s="17"/>
      <c r="ALV1517" s="17"/>
      <c r="ALW1517" s="17"/>
      <c r="ALX1517" s="17"/>
    </row>
    <row r="1518" spans="1:1012" s="16" customFormat="1" ht="36.75" customHeight="1" x14ac:dyDescent="0.25">
      <c r="A1518" s="52" t="s">
        <v>374</v>
      </c>
      <c r="B1518" s="42">
        <v>2</v>
      </c>
      <c r="C1518" s="42" t="s">
        <v>618</v>
      </c>
      <c r="D1518" s="49">
        <v>0.92110000000000003</v>
      </c>
      <c r="E1518" s="49">
        <v>0.91749999999999998</v>
      </c>
      <c r="ALR1518" s="17"/>
      <c r="ALS1518" s="17"/>
      <c r="ALT1518" s="17"/>
      <c r="ALU1518" s="17"/>
      <c r="ALV1518" s="17"/>
      <c r="ALW1518" s="17"/>
      <c r="ALX1518" s="17"/>
    </row>
    <row r="1519" spans="1:1012" s="16" customFormat="1" ht="36.75" customHeight="1" x14ac:dyDescent="0.25">
      <c r="A1519" s="52" t="s">
        <v>374</v>
      </c>
      <c r="B1519" s="42">
        <v>3</v>
      </c>
      <c r="C1519" s="42" t="s">
        <v>618</v>
      </c>
      <c r="D1519" s="49">
        <v>0.92110000000000003</v>
      </c>
      <c r="E1519" s="49">
        <v>0.91749999999999998</v>
      </c>
      <c r="ALR1519" s="17"/>
      <c r="ALS1519" s="17"/>
      <c r="ALT1519" s="17"/>
      <c r="ALU1519" s="17"/>
      <c r="ALV1519" s="17"/>
      <c r="ALW1519" s="17"/>
      <c r="ALX1519" s="17"/>
    </row>
    <row r="1520" spans="1:1012" s="16" customFormat="1" ht="36.75" customHeight="1" x14ac:dyDescent="0.25">
      <c r="A1520" s="52" t="s">
        <v>374</v>
      </c>
      <c r="B1520" s="42">
        <v>4</v>
      </c>
      <c r="C1520" s="42" t="s">
        <v>618</v>
      </c>
      <c r="D1520" s="49">
        <v>0.92110000000000003</v>
      </c>
      <c r="E1520" s="49">
        <v>0.91749999999999998</v>
      </c>
      <c r="ALR1520" s="17"/>
      <c r="ALS1520" s="17"/>
      <c r="ALT1520" s="17"/>
      <c r="ALU1520" s="17"/>
      <c r="ALV1520" s="17"/>
      <c r="ALW1520" s="17"/>
      <c r="ALX1520" s="17"/>
    </row>
    <row r="1521" spans="1:1012" s="14" customFormat="1" ht="36.75" customHeight="1" x14ac:dyDescent="0.25">
      <c r="A1521" s="48" t="s">
        <v>374</v>
      </c>
      <c r="B1521" s="46">
        <v>6</v>
      </c>
      <c r="C1521" s="46" t="s">
        <v>618</v>
      </c>
      <c r="D1521" s="49">
        <v>0.92110000000000003</v>
      </c>
      <c r="E1521" s="49">
        <v>0.91749999999999998</v>
      </c>
      <c r="ALR1521" s="15"/>
      <c r="ALS1521" s="15"/>
      <c r="ALT1521" s="15"/>
      <c r="ALU1521" s="15"/>
      <c r="ALV1521" s="15"/>
      <c r="ALW1521" s="15"/>
      <c r="ALX1521" s="15"/>
    </row>
    <row r="1522" spans="1:1012" s="16" customFormat="1" ht="36.75" customHeight="1" x14ac:dyDescent="0.25">
      <c r="A1522" s="52" t="s">
        <v>374</v>
      </c>
      <c r="B1522" s="42">
        <v>7</v>
      </c>
      <c r="C1522" s="42" t="s">
        <v>618</v>
      </c>
      <c r="D1522" s="49">
        <v>0.92110000000000003</v>
      </c>
      <c r="E1522" s="49">
        <v>0.91749999999999998</v>
      </c>
      <c r="ALR1522" s="17"/>
      <c r="ALS1522" s="17"/>
      <c r="ALT1522" s="17"/>
      <c r="ALU1522" s="17"/>
      <c r="ALV1522" s="17"/>
      <c r="ALW1522" s="17"/>
      <c r="ALX1522" s="17"/>
    </row>
    <row r="1523" spans="1:1012" s="14" customFormat="1" ht="36.75" customHeight="1" x14ac:dyDescent="0.25">
      <c r="A1523" s="48" t="s">
        <v>374</v>
      </c>
      <c r="B1523" s="46">
        <v>8</v>
      </c>
      <c r="C1523" s="46" t="s">
        <v>618</v>
      </c>
      <c r="D1523" s="49">
        <v>0.92110000000000003</v>
      </c>
      <c r="E1523" s="49">
        <v>0.91749999999999998</v>
      </c>
      <c r="ALR1523" s="15"/>
      <c r="ALS1523" s="15"/>
      <c r="ALT1523" s="15"/>
      <c r="ALU1523" s="15"/>
      <c r="ALV1523" s="15"/>
      <c r="ALW1523" s="15"/>
      <c r="ALX1523" s="15"/>
    </row>
    <row r="1524" spans="1:1012" s="16" customFormat="1" ht="36.75" customHeight="1" x14ac:dyDescent="0.25">
      <c r="A1524" s="52" t="s">
        <v>375</v>
      </c>
      <c r="B1524" s="42">
        <v>4</v>
      </c>
      <c r="C1524" s="42" t="s">
        <v>618</v>
      </c>
      <c r="D1524" s="49">
        <v>0.92110000000000003</v>
      </c>
      <c r="E1524" s="49">
        <v>0.91749999999999998</v>
      </c>
      <c r="ALR1524" s="17"/>
      <c r="ALS1524" s="17"/>
      <c r="ALT1524" s="17"/>
      <c r="ALU1524" s="17"/>
      <c r="ALV1524" s="17"/>
      <c r="ALW1524" s="17"/>
      <c r="ALX1524" s="17"/>
    </row>
    <row r="1525" spans="1:1012" s="16" customFormat="1" ht="36.75" customHeight="1" x14ac:dyDescent="0.25">
      <c r="A1525" s="52" t="s">
        <v>375</v>
      </c>
      <c r="B1525" s="42">
        <v>8</v>
      </c>
      <c r="C1525" s="42" t="s">
        <v>618</v>
      </c>
      <c r="D1525" s="49">
        <v>0.92110000000000003</v>
      </c>
      <c r="E1525" s="49">
        <v>0.91749999999999998</v>
      </c>
      <c r="ALR1525" s="17"/>
      <c r="ALS1525" s="17"/>
      <c r="ALT1525" s="17"/>
      <c r="ALU1525" s="17"/>
      <c r="ALV1525" s="17"/>
      <c r="ALW1525" s="17"/>
      <c r="ALX1525" s="17"/>
    </row>
    <row r="1526" spans="1:1012" s="16" customFormat="1" ht="36.75" customHeight="1" x14ac:dyDescent="0.25">
      <c r="A1526" s="52" t="s">
        <v>375</v>
      </c>
      <c r="B1526" s="42">
        <v>10</v>
      </c>
      <c r="C1526" s="42" t="s">
        <v>618</v>
      </c>
      <c r="D1526" s="49">
        <v>0.92110000000000003</v>
      </c>
      <c r="E1526" s="49">
        <v>0.91749999999999998</v>
      </c>
      <c r="ALR1526" s="17"/>
      <c r="ALS1526" s="17"/>
      <c r="ALT1526" s="17"/>
      <c r="ALU1526" s="17"/>
      <c r="ALV1526" s="17"/>
      <c r="ALW1526" s="17"/>
      <c r="ALX1526" s="17"/>
    </row>
    <row r="1527" spans="1:1012" s="16" customFormat="1" ht="36.75" customHeight="1" x14ac:dyDescent="0.25">
      <c r="A1527" s="52" t="s">
        <v>376</v>
      </c>
      <c r="B1527" s="42">
        <v>4</v>
      </c>
      <c r="C1527" s="42" t="s">
        <v>618</v>
      </c>
      <c r="D1527" s="49">
        <v>0.92110000000000003</v>
      </c>
      <c r="E1527" s="49">
        <v>0.91749999999999998</v>
      </c>
      <c r="ALR1527" s="17"/>
      <c r="ALS1527" s="17"/>
      <c r="ALT1527" s="17"/>
      <c r="ALU1527" s="17"/>
      <c r="ALV1527" s="17"/>
      <c r="ALW1527" s="17"/>
      <c r="ALX1527" s="17"/>
    </row>
    <row r="1528" spans="1:1012" s="16" customFormat="1" ht="36.75" customHeight="1" x14ac:dyDescent="0.25">
      <c r="A1528" s="52" t="s">
        <v>376</v>
      </c>
      <c r="B1528" s="42">
        <v>8</v>
      </c>
      <c r="C1528" s="42" t="s">
        <v>618</v>
      </c>
      <c r="D1528" s="49">
        <v>0.92110000000000003</v>
      </c>
      <c r="E1528" s="49">
        <v>0.91749999999999998</v>
      </c>
      <c r="ALR1528" s="17"/>
      <c r="ALS1528" s="17"/>
      <c r="ALT1528" s="17"/>
      <c r="ALU1528" s="17"/>
      <c r="ALV1528" s="17"/>
      <c r="ALW1528" s="17"/>
      <c r="ALX1528" s="17"/>
    </row>
    <row r="1529" spans="1:1012" s="16" customFormat="1" ht="36.75" customHeight="1" x14ac:dyDescent="0.25">
      <c r="A1529" s="52" t="s">
        <v>376</v>
      </c>
      <c r="B1529" s="42">
        <v>10</v>
      </c>
      <c r="C1529" s="42" t="s">
        <v>618</v>
      </c>
      <c r="D1529" s="49">
        <v>0.92110000000000003</v>
      </c>
      <c r="E1529" s="49">
        <v>0.91749999999999998</v>
      </c>
      <c r="ALR1529" s="17"/>
      <c r="ALS1529" s="17"/>
      <c r="ALT1529" s="17"/>
      <c r="ALU1529" s="17"/>
      <c r="ALV1529" s="17"/>
      <c r="ALW1529" s="17"/>
      <c r="ALX1529" s="17"/>
    </row>
    <row r="1530" spans="1:1012" s="16" customFormat="1" ht="36.75" customHeight="1" x14ac:dyDescent="0.25">
      <c r="A1530" s="52" t="s">
        <v>376</v>
      </c>
      <c r="B1530" s="42">
        <v>11</v>
      </c>
      <c r="C1530" s="42" t="s">
        <v>618</v>
      </c>
      <c r="D1530" s="49">
        <v>0.92110000000000003</v>
      </c>
      <c r="E1530" s="49">
        <v>0.91749999999999998</v>
      </c>
      <c r="ALR1530" s="17"/>
      <c r="ALS1530" s="17"/>
      <c r="ALT1530" s="17"/>
      <c r="ALU1530" s="17"/>
      <c r="ALV1530" s="17"/>
      <c r="ALW1530" s="17"/>
      <c r="ALX1530" s="17"/>
    </row>
    <row r="1531" spans="1:1012" s="16" customFormat="1" ht="36.75" customHeight="1" x14ac:dyDescent="0.25">
      <c r="A1531" s="52" t="s">
        <v>376</v>
      </c>
      <c r="B1531" s="42">
        <v>14</v>
      </c>
      <c r="C1531" s="42" t="s">
        <v>618</v>
      </c>
      <c r="D1531" s="49">
        <v>0.92110000000000003</v>
      </c>
      <c r="E1531" s="49">
        <v>0.91749999999999998</v>
      </c>
      <c r="ALR1531" s="17"/>
      <c r="ALS1531" s="17"/>
      <c r="ALT1531" s="17"/>
      <c r="ALU1531" s="17"/>
      <c r="ALV1531" s="17"/>
      <c r="ALW1531" s="17"/>
      <c r="ALX1531" s="17"/>
    </row>
    <row r="1532" spans="1:1012" s="16" customFormat="1" ht="36.75" customHeight="1" x14ac:dyDescent="0.25">
      <c r="A1532" s="52" t="s">
        <v>376</v>
      </c>
      <c r="B1532" s="42">
        <v>16</v>
      </c>
      <c r="C1532" s="42" t="s">
        <v>618</v>
      </c>
      <c r="D1532" s="49">
        <v>0.92110000000000003</v>
      </c>
      <c r="E1532" s="49">
        <v>0.91749999999999998</v>
      </c>
      <c r="ALR1532" s="17"/>
      <c r="ALS1532" s="17"/>
      <c r="ALT1532" s="17"/>
      <c r="ALU1532" s="17"/>
      <c r="ALV1532" s="17"/>
      <c r="ALW1532" s="17"/>
      <c r="ALX1532" s="17"/>
    </row>
    <row r="1533" spans="1:1012" s="16" customFormat="1" ht="36.75" customHeight="1" x14ac:dyDescent="0.25">
      <c r="A1533" s="52" t="s">
        <v>376</v>
      </c>
      <c r="B1533" s="42">
        <v>18</v>
      </c>
      <c r="C1533" s="42" t="s">
        <v>618</v>
      </c>
      <c r="D1533" s="49">
        <v>0.92110000000000003</v>
      </c>
      <c r="E1533" s="49">
        <v>0.91749999999999998</v>
      </c>
      <c r="ALR1533" s="17"/>
      <c r="ALS1533" s="17"/>
      <c r="ALT1533" s="17"/>
      <c r="ALU1533" s="17"/>
      <c r="ALV1533" s="17"/>
      <c r="ALW1533" s="17"/>
      <c r="ALX1533" s="17"/>
    </row>
    <row r="1534" spans="1:1012" s="16" customFormat="1" ht="36.75" customHeight="1" x14ac:dyDescent="0.25">
      <c r="A1534" s="52" t="s">
        <v>376</v>
      </c>
      <c r="B1534" s="42">
        <v>19</v>
      </c>
      <c r="C1534" s="42" t="s">
        <v>618</v>
      </c>
      <c r="D1534" s="49">
        <v>0.92110000000000003</v>
      </c>
      <c r="E1534" s="49">
        <v>0.91749999999999998</v>
      </c>
      <c r="ALR1534" s="17"/>
      <c r="ALS1534" s="17"/>
      <c r="ALT1534" s="17"/>
      <c r="ALU1534" s="17"/>
      <c r="ALV1534" s="17"/>
      <c r="ALW1534" s="17"/>
      <c r="ALX1534" s="17"/>
    </row>
    <row r="1535" spans="1:1012" s="16" customFormat="1" ht="36.75" customHeight="1" x14ac:dyDescent="0.25">
      <c r="A1535" s="52" t="s">
        <v>376</v>
      </c>
      <c r="B1535" s="42">
        <v>20</v>
      </c>
      <c r="C1535" s="42" t="s">
        <v>618</v>
      </c>
      <c r="D1535" s="49">
        <v>0.92110000000000003</v>
      </c>
      <c r="E1535" s="49">
        <v>0.91749999999999998</v>
      </c>
      <c r="ALR1535" s="17"/>
      <c r="ALS1535" s="17"/>
      <c r="ALT1535" s="17"/>
      <c r="ALU1535" s="17"/>
      <c r="ALV1535" s="17"/>
      <c r="ALW1535" s="17"/>
      <c r="ALX1535" s="17"/>
    </row>
    <row r="1536" spans="1:1012" s="16" customFormat="1" ht="36.75" customHeight="1" x14ac:dyDescent="0.25">
      <c r="A1536" s="52" t="s">
        <v>376</v>
      </c>
      <c r="B1536" s="42">
        <v>21</v>
      </c>
      <c r="C1536" s="42" t="s">
        <v>618</v>
      </c>
      <c r="D1536" s="49">
        <v>0.92110000000000003</v>
      </c>
      <c r="E1536" s="49">
        <v>0.91749999999999998</v>
      </c>
      <c r="ALR1536" s="17"/>
      <c r="ALS1536" s="17"/>
      <c r="ALT1536" s="17"/>
      <c r="ALU1536" s="17"/>
      <c r="ALV1536" s="17"/>
      <c r="ALW1536" s="17"/>
      <c r="ALX1536" s="17"/>
    </row>
    <row r="1537" spans="1:1012" s="16" customFormat="1" ht="36.75" customHeight="1" x14ac:dyDescent="0.25">
      <c r="A1537" s="52" t="s">
        <v>376</v>
      </c>
      <c r="B1537" s="42">
        <v>22</v>
      </c>
      <c r="C1537" s="42" t="s">
        <v>618</v>
      </c>
      <c r="D1537" s="49">
        <v>0.92110000000000003</v>
      </c>
      <c r="E1537" s="49">
        <v>0.91749999999999998</v>
      </c>
      <c r="ALR1537" s="17"/>
      <c r="ALS1537" s="17"/>
      <c r="ALT1537" s="17"/>
      <c r="ALU1537" s="17"/>
      <c r="ALV1537" s="17"/>
      <c r="ALW1537" s="17"/>
      <c r="ALX1537" s="17"/>
    </row>
    <row r="1538" spans="1:1012" s="16" customFormat="1" ht="36.75" customHeight="1" x14ac:dyDescent="0.25">
      <c r="A1538" s="52" t="s">
        <v>376</v>
      </c>
      <c r="B1538" s="42">
        <v>23</v>
      </c>
      <c r="C1538" s="42" t="s">
        <v>618</v>
      </c>
      <c r="D1538" s="49">
        <v>0.92110000000000003</v>
      </c>
      <c r="E1538" s="49">
        <v>0.91749999999999998</v>
      </c>
      <c r="ALR1538" s="17"/>
      <c r="ALS1538" s="17"/>
      <c r="ALT1538" s="17"/>
      <c r="ALU1538" s="17"/>
      <c r="ALV1538" s="17"/>
      <c r="ALW1538" s="17"/>
      <c r="ALX1538" s="17"/>
    </row>
    <row r="1539" spans="1:1012" s="16" customFormat="1" ht="36.75" customHeight="1" x14ac:dyDescent="0.25">
      <c r="A1539" s="52" t="s">
        <v>376</v>
      </c>
      <c r="B1539" s="42">
        <v>24</v>
      </c>
      <c r="C1539" s="42" t="s">
        <v>618</v>
      </c>
      <c r="D1539" s="49">
        <v>0.92110000000000003</v>
      </c>
      <c r="E1539" s="49">
        <v>0.91749999999999998</v>
      </c>
      <c r="ALR1539" s="17"/>
      <c r="ALS1539" s="17"/>
      <c r="ALT1539" s="17"/>
      <c r="ALU1539" s="17"/>
      <c r="ALV1539" s="17"/>
      <c r="ALW1539" s="17"/>
      <c r="ALX1539" s="17"/>
    </row>
    <row r="1540" spans="1:1012" s="16" customFormat="1" ht="36.75" customHeight="1" x14ac:dyDescent="0.25">
      <c r="A1540" s="52" t="s">
        <v>376</v>
      </c>
      <c r="B1540" s="42">
        <v>25</v>
      </c>
      <c r="C1540" s="42" t="s">
        <v>618</v>
      </c>
      <c r="D1540" s="49">
        <v>0.92110000000000003</v>
      </c>
      <c r="E1540" s="49">
        <v>0.91749999999999998</v>
      </c>
      <c r="ALR1540" s="17"/>
      <c r="ALS1540" s="17"/>
      <c r="ALT1540" s="17"/>
      <c r="ALU1540" s="17"/>
      <c r="ALV1540" s="17"/>
      <c r="ALW1540" s="17"/>
      <c r="ALX1540" s="17"/>
    </row>
    <row r="1541" spans="1:1012" s="16" customFormat="1" ht="36.75" customHeight="1" x14ac:dyDescent="0.25">
      <c r="A1541" s="52" t="s">
        <v>376</v>
      </c>
      <c r="B1541" s="42">
        <v>27</v>
      </c>
      <c r="C1541" s="42" t="s">
        <v>618</v>
      </c>
      <c r="D1541" s="49">
        <v>0.92110000000000003</v>
      </c>
      <c r="E1541" s="49">
        <v>0.91749999999999998</v>
      </c>
      <c r="ALR1541" s="17"/>
      <c r="ALS1541" s="17"/>
      <c r="ALT1541" s="17"/>
      <c r="ALU1541" s="17"/>
      <c r="ALV1541" s="17"/>
      <c r="ALW1541" s="17"/>
      <c r="ALX1541" s="17"/>
    </row>
    <row r="1542" spans="1:1012" s="16" customFormat="1" ht="36.75" customHeight="1" x14ac:dyDescent="0.25">
      <c r="A1542" s="52" t="s">
        <v>376</v>
      </c>
      <c r="B1542" s="42">
        <v>29</v>
      </c>
      <c r="C1542" s="42" t="s">
        <v>618</v>
      </c>
      <c r="D1542" s="49">
        <v>0.92110000000000003</v>
      </c>
      <c r="E1542" s="49">
        <v>0.91749999999999998</v>
      </c>
      <c r="ALR1542" s="17"/>
      <c r="ALS1542" s="17"/>
      <c r="ALT1542" s="17"/>
      <c r="ALU1542" s="17"/>
      <c r="ALV1542" s="17"/>
      <c r="ALW1542" s="17"/>
      <c r="ALX1542" s="17"/>
    </row>
    <row r="1543" spans="1:1012" s="14" customFormat="1" ht="36.75" customHeight="1" x14ac:dyDescent="0.25">
      <c r="A1543" s="45" t="s">
        <v>573</v>
      </c>
      <c r="B1543" s="46">
        <v>7</v>
      </c>
      <c r="C1543" s="46" t="s">
        <v>618</v>
      </c>
      <c r="D1543" s="49">
        <v>0.92110000000000003</v>
      </c>
      <c r="E1543" s="49">
        <v>0.91749999999999998</v>
      </c>
      <c r="ALR1543" s="15"/>
      <c r="ALS1543" s="15"/>
      <c r="ALT1543" s="15"/>
      <c r="ALU1543" s="15"/>
      <c r="ALV1543" s="15"/>
      <c r="ALW1543" s="15"/>
      <c r="ALX1543" s="15"/>
    </row>
    <row r="1544" spans="1:1012" s="16" customFormat="1" ht="36.75" customHeight="1" x14ac:dyDescent="0.25">
      <c r="A1544" s="41" t="s">
        <v>573</v>
      </c>
      <c r="B1544" s="42">
        <v>13</v>
      </c>
      <c r="C1544" s="42" t="s">
        <v>618</v>
      </c>
      <c r="D1544" s="49">
        <v>0.92110000000000003</v>
      </c>
      <c r="E1544" s="49">
        <v>0.91749999999999998</v>
      </c>
      <c r="ALR1544" s="17"/>
      <c r="ALS1544" s="17"/>
      <c r="ALT1544" s="17"/>
      <c r="ALU1544" s="17"/>
      <c r="ALV1544" s="17"/>
      <c r="ALW1544" s="17"/>
      <c r="ALX1544" s="17"/>
    </row>
    <row r="1545" spans="1:1012" s="14" customFormat="1" ht="36.75" customHeight="1" x14ac:dyDescent="0.25">
      <c r="A1545" s="45" t="s">
        <v>573</v>
      </c>
      <c r="B1545" s="46" t="s">
        <v>476</v>
      </c>
      <c r="C1545" s="46" t="s">
        <v>618</v>
      </c>
      <c r="D1545" s="49">
        <v>0.92110000000000003</v>
      </c>
      <c r="E1545" s="49">
        <v>0.91749999999999998</v>
      </c>
      <c r="ALR1545" s="15"/>
      <c r="ALS1545" s="15"/>
      <c r="ALT1545" s="15"/>
      <c r="ALU1545" s="15"/>
      <c r="ALV1545" s="15"/>
      <c r="ALW1545" s="15"/>
      <c r="ALX1545" s="15"/>
    </row>
    <row r="1546" spans="1:1012" s="14" customFormat="1" ht="36.75" customHeight="1" x14ac:dyDescent="0.25">
      <c r="A1546" s="45" t="s">
        <v>573</v>
      </c>
      <c r="B1546" s="46" t="s">
        <v>479</v>
      </c>
      <c r="C1546" s="46" t="s">
        <v>618</v>
      </c>
      <c r="D1546" s="49">
        <v>0.92110000000000003</v>
      </c>
      <c r="E1546" s="49">
        <v>0.91749999999999998</v>
      </c>
      <c r="ALR1546" s="15"/>
      <c r="ALS1546" s="15"/>
      <c r="ALT1546" s="15"/>
      <c r="ALU1546" s="15"/>
      <c r="ALV1546" s="15"/>
      <c r="ALW1546" s="15"/>
      <c r="ALX1546" s="15"/>
    </row>
    <row r="1547" spans="1:1012" s="14" customFormat="1" ht="36.75" customHeight="1" x14ac:dyDescent="0.25">
      <c r="A1547" s="48" t="s">
        <v>742</v>
      </c>
      <c r="B1547" s="46">
        <v>3</v>
      </c>
      <c r="C1547" s="46" t="s">
        <v>618</v>
      </c>
      <c r="D1547" s="49">
        <v>0.92110000000000003</v>
      </c>
      <c r="E1547" s="49">
        <v>0.91749999999999998</v>
      </c>
      <c r="ALR1547" s="15"/>
      <c r="ALS1547" s="15"/>
      <c r="ALT1547" s="15"/>
      <c r="ALU1547" s="15"/>
      <c r="ALV1547" s="15"/>
      <c r="ALW1547" s="15"/>
      <c r="ALX1547" s="15"/>
    </row>
    <row r="1548" spans="1:1012" s="14" customFormat="1" ht="36.75" customHeight="1" x14ac:dyDescent="0.25">
      <c r="A1548" s="48" t="s">
        <v>742</v>
      </c>
      <c r="B1548" s="46">
        <v>4</v>
      </c>
      <c r="C1548" s="46" t="s">
        <v>618</v>
      </c>
      <c r="D1548" s="49">
        <v>0.92110000000000003</v>
      </c>
      <c r="E1548" s="49">
        <v>0.91749999999999998</v>
      </c>
      <c r="ALR1548" s="15"/>
      <c r="ALS1548" s="15"/>
      <c r="ALT1548" s="15"/>
      <c r="ALU1548" s="15"/>
      <c r="ALV1548" s="15"/>
      <c r="ALW1548" s="15"/>
      <c r="ALX1548" s="15"/>
    </row>
    <row r="1549" spans="1:1012" s="14" customFormat="1" ht="36.75" customHeight="1" x14ac:dyDescent="0.25">
      <c r="A1549" s="45" t="s">
        <v>380</v>
      </c>
      <c r="B1549" s="46">
        <v>4</v>
      </c>
      <c r="C1549" s="46" t="s">
        <v>618</v>
      </c>
      <c r="D1549" s="49">
        <v>0.92110000000000003</v>
      </c>
      <c r="E1549" s="49">
        <v>0.91749999999999998</v>
      </c>
      <c r="ALR1549" s="15"/>
      <c r="ALS1549" s="15"/>
      <c r="ALT1549" s="15"/>
      <c r="ALU1549" s="15"/>
      <c r="ALV1549" s="15"/>
      <c r="ALW1549" s="15"/>
      <c r="ALX1549" s="15"/>
    </row>
    <row r="1550" spans="1:1012" s="14" customFormat="1" ht="36.75" customHeight="1" x14ac:dyDescent="0.25">
      <c r="A1550" s="48" t="s">
        <v>254</v>
      </c>
      <c r="B1550" s="46" t="s">
        <v>226</v>
      </c>
      <c r="C1550" s="46" t="s">
        <v>618</v>
      </c>
      <c r="D1550" s="49">
        <v>0.92110000000000003</v>
      </c>
      <c r="E1550" s="49">
        <v>0.91749999999999998</v>
      </c>
      <c r="ALR1550" s="15"/>
      <c r="ALS1550" s="15"/>
      <c r="ALT1550" s="15"/>
      <c r="ALU1550" s="15"/>
      <c r="ALV1550" s="15"/>
      <c r="ALW1550" s="15"/>
      <c r="ALX1550" s="15"/>
    </row>
    <row r="1551" spans="1:1012" s="14" customFormat="1" ht="36.75" customHeight="1" x14ac:dyDescent="0.25">
      <c r="A1551" s="48" t="s">
        <v>381</v>
      </c>
      <c r="B1551" s="46" t="s">
        <v>420</v>
      </c>
      <c r="C1551" s="46" t="s">
        <v>618</v>
      </c>
      <c r="D1551" s="49">
        <v>0.92110000000000003</v>
      </c>
      <c r="E1551" s="49">
        <v>0.91749999999999998</v>
      </c>
      <c r="ALR1551" s="15"/>
      <c r="ALS1551" s="15"/>
      <c r="ALT1551" s="15"/>
      <c r="ALU1551" s="15"/>
      <c r="ALV1551" s="15"/>
      <c r="ALW1551" s="15"/>
      <c r="ALX1551" s="15"/>
    </row>
    <row r="1552" spans="1:1012" s="16" customFormat="1" ht="36.75" customHeight="1" x14ac:dyDescent="0.25">
      <c r="A1552" s="52" t="s">
        <v>383</v>
      </c>
      <c r="B1552" s="42">
        <v>1</v>
      </c>
      <c r="C1552" s="42" t="s">
        <v>618</v>
      </c>
      <c r="D1552" s="49">
        <v>0.92110000000000003</v>
      </c>
      <c r="E1552" s="49">
        <v>0.91749999999999998</v>
      </c>
      <c r="ALR1552" s="17"/>
      <c r="ALS1552" s="17"/>
      <c r="ALT1552" s="17"/>
      <c r="ALU1552" s="17"/>
      <c r="ALV1552" s="17"/>
      <c r="ALW1552" s="17"/>
      <c r="ALX1552" s="17"/>
    </row>
    <row r="1553" spans="1:1012" s="16" customFormat="1" ht="36.75" customHeight="1" x14ac:dyDescent="0.25">
      <c r="A1553" s="52" t="s">
        <v>383</v>
      </c>
      <c r="B1553" s="42">
        <v>2</v>
      </c>
      <c r="C1553" s="42" t="s">
        <v>618</v>
      </c>
      <c r="D1553" s="49">
        <v>0.92110000000000003</v>
      </c>
      <c r="E1553" s="49">
        <v>0.91749999999999998</v>
      </c>
      <c r="ALR1553" s="17"/>
      <c r="ALS1553" s="17"/>
      <c r="ALT1553" s="17"/>
      <c r="ALU1553" s="17"/>
      <c r="ALV1553" s="17"/>
      <c r="ALW1553" s="17"/>
      <c r="ALX1553" s="17"/>
    </row>
    <row r="1554" spans="1:1012" s="16" customFormat="1" ht="36.75" customHeight="1" x14ac:dyDescent="0.25">
      <c r="A1554" s="52" t="s">
        <v>383</v>
      </c>
      <c r="B1554" s="42">
        <v>3</v>
      </c>
      <c r="C1554" s="42" t="s">
        <v>618</v>
      </c>
      <c r="D1554" s="49">
        <v>0.92110000000000003</v>
      </c>
      <c r="E1554" s="49">
        <v>0.91749999999999998</v>
      </c>
      <c r="ALR1554" s="17"/>
      <c r="ALS1554" s="17"/>
      <c r="ALT1554" s="17"/>
      <c r="ALU1554" s="17"/>
      <c r="ALV1554" s="17"/>
      <c r="ALW1554" s="17"/>
      <c r="ALX1554" s="17"/>
    </row>
    <row r="1555" spans="1:1012" s="16" customFormat="1" ht="36.75" customHeight="1" x14ac:dyDescent="0.25">
      <c r="A1555" s="52" t="s">
        <v>383</v>
      </c>
      <c r="B1555" s="42">
        <v>4</v>
      </c>
      <c r="C1555" s="42" t="s">
        <v>618</v>
      </c>
      <c r="D1555" s="49">
        <v>0.92110000000000003</v>
      </c>
      <c r="E1555" s="49">
        <v>0.91749999999999998</v>
      </c>
      <c r="ALR1555" s="17"/>
      <c r="ALS1555" s="17"/>
      <c r="ALT1555" s="17"/>
      <c r="ALU1555" s="17"/>
      <c r="ALV1555" s="17"/>
      <c r="ALW1555" s="17"/>
      <c r="ALX1555" s="17"/>
    </row>
    <row r="1556" spans="1:1012" s="16" customFormat="1" ht="36.75" customHeight="1" x14ac:dyDescent="0.25">
      <c r="A1556" s="52" t="s">
        <v>383</v>
      </c>
      <c r="B1556" s="42">
        <v>7</v>
      </c>
      <c r="C1556" s="42" t="s">
        <v>618</v>
      </c>
      <c r="D1556" s="49">
        <v>0.92110000000000003</v>
      </c>
      <c r="E1556" s="49">
        <v>0.91749999999999998</v>
      </c>
      <c r="ALR1556" s="17"/>
      <c r="ALS1556" s="17"/>
      <c r="ALT1556" s="17"/>
      <c r="ALU1556" s="17"/>
      <c r="ALV1556" s="17"/>
      <c r="ALW1556" s="17"/>
      <c r="ALX1556" s="17"/>
    </row>
    <row r="1557" spans="1:1012" s="16" customFormat="1" ht="36.75" customHeight="1" x14ac:dyDescent="0.25">
      <c r="A1557" s="52" t="s">
        <v>383</v>
      </c>
      <c r="B1557" s="42">
        <v>8</v>
      </c>
      <c r="C1557" s="42" t="s">
        <v>618</v>
      </c>
      <c r="D1557" s="49">
        <v>0.92110000000000003</v>
      </c>
      <c r="E1557" s="49">
        <v>0.91749999999999998</v>
      </c>
      <c r="ALR1557" s="17"/>
      <c r="ALS1557" s="17"/>
      <c r="ALT1557" s="17"/>
      <c r="ALU1557" s="17"/>
      <c r="ALV1557" s="17"/>
      <c r="ALW1557" s="17"/>
      <c r="ALX1557" s="17"/>
    </row>
    <row r="1558" spans="1:1012" s="16" customFormat="1" ht="36.75" customHeight="1" x14ac:dyDescent="0.25">
      <c r="A1558" s="52" t="s">
        <v>383</v>
      </c>
      <c r="B1558" s="42">
        <v>9</v>
      </c>
      <c r="C1558" s="42" t="s">
        <v>618</v>
      </c>
      <c r="D1558" s="49">
        <v>0.92110000000000003</v>
      </c>
      <c r="E1558" s="49">
        <v>0.91749999999999998</v>
      </c>
      <c r="ALR1558" s="17"/>
      <c r="ALS1558" s="17"/>
      <c r="ALT1558" s="17"/>
      <c r="ALU1558" s="17"/>
      <c r="ALV1558" s="17"/>
      <c r="ALW1558" s="17"/>
      <c r="ALX1558" s="17"/>
    </row>
    <row r="1559" spans="1:1012" s="16" customFormat="1" ht="36.75" customHeight="1" x14ac:dyDescent="0.25">
      <c r="A1559" s="52" t="s">
        <v>383</v>
      </c>
      <c r="B1559" s="42">
        <v>10</v>
      </c>
      <c r="C1559" s="42" t="s">
        <v>618</v>
      </c>
      <c r="D1559" s="49">
        <v>0.92110000000000003</v>
      </c>
      <c r="E1559" s="49">
        <v>0.91749999999999998</v>
      </c>
      <c r="ALR1559" s="17"/>
      <c r="ALS1559" s="17"/>
      <c r="ALT1559" s="17"/>
      <c r="ALU1559" s="17"/>
      <c r="ALV1559" s="17"/>
      <c r="ALW1559" s="17"/>
      <c r="ALX1559" s="17"/>
    </row>
    <row r="1560" spans="1:1012" s="16" customFormat="1" ht="36.75" customHeight="1" x14ac:dyDescent="0.25">
      <c r="A1560" s="52" t="s">
        <v>383</v>
      </c>
      <c r="B1560" s="42">
        <v>11</v>
      </c>
      <c r="C1560" s="42" t="s">
        <v>618</v>
      </c>
      <c r="D1560" s="49">
        <v>0.92110000000000003</v>
      </c>
      <c r="E1560" s="49">
        <v>0.91749999999999998</v>
      </c>
      <c r="ALR1560" s="17"/>
      <c r="ALS1560" s="17"/>
      <c r="ALT1560" s="17"/>
      <c r="ALU1560" s="17"/>
      <c r="ALV1560" s="17"/>
      <c r="ALW1560" s="17"/>
      <c r="ALX1560" s="17"/>
    </row>
    <row r="1561" spans="1:1012" s="16" customFormat="1" ht="36.75" customHeight="1" x14ac:dyDescent="0.25">
      <c r="A1561" s="52" t="s">
        <v>690</v>
      </c>
      <c r="B1561" s="42">
        <v>9</v>
      </c>
      <c r="C1561" s="42" t="s">
        <v>618</v>
      </c>
      <c r="D1561" s="49">
        <v>0.92110000000000003</v>
      </c>
      <c r="E1561" s="49">
        <v>0.91749999999999998</v>
      </c>
      <c r="ALR1561" s="17"/>
      <c r="ALS1561" s="17"/>
      <c r="ALT1561" s="17"/>
      <c r="ALU1561" s="17"/>
      <c r="ALV1561" s="17"/>
      <c r="ALW1561" s="17"/>
      <c r="ALX1561" s="17"/>
    </row>
    <row r="1562" spans="1:1012" s="14" customFormat="1" ht="36.75" customHeight="1" x14ac:dyDescent="0.25">
      <c r="A1562" s="48" t="s">
        <v>203</v>
      </c>
      <c r="B1562" s="46">
        <v>4</v>
      </c>
      <c r="C1562" s="46" t="s">
        <v>618</v>
      </c>
      <c r="D1562" s="49">
        <v>0.92110000000000003</v>
      </c>
      <c r="E1562" s="49">
        <v>0.91749999999999998</v>
      </c>
      <c r="ALR1562" s="15"/>
      <c r="ALS1562" s="15"/>
      <c r="ALT1562" s="15"/>
      <c r="ALU1562" s="15"/>
      <c r="ALV1562" s="15"/>
      <c r="ALW1562" s="15"/>
      <c r="ALX1562" s="15"/>
    </row>
    <row r="1563" spans="1:1012" s="14" customFormat="1" ht="36.75" customHeight="1" x14ac:dyDescent="0.25">
      <c r="A1563" s="48" t="s">
        <v>208</v>
      </c>
      <c r="B1563" s="46">
        <v>18</v>
      </c>
      <c r="C1563" s="46" t="s">
        <v>618</v>
      </c>
      <c r="D1563" s="49">
        <v>0.92110000000000003</v>
      </c>
      <c r="E1563" s="49">
        <v>0.91749999999999998</v>
      </c>
      <c r="ALR1563" s="15"/>
      <c r="ALS1563" s="15"/>
      <c r="ALT1563" s="15"/>
      <c r="ALU1563" s="15"/>
      <c r="ALV1563" s="15"/>
      <c r="ALW1563" s="15"/>
      <c r="ALX1563" s="15"/>
    </row>
    <row r="1564" spans="1:1012" s="16" customFormat="1" ht="36.75" customHeight="1" x14ac:dyDescent="0.25">
      <c r="A1564" s="52" t="s">
        <v>743</v>
      </c>
      <c r="B1564" s="42" t="s">
        <v>224</v>
      </c>
      <c r="C1564" s="42" t="s">
        <v>744</v>
      </c>
      <c r="D1564" s="49">
        <v>0.96882500000000005</v>
      </c>
      <c r="E1564" s="49">
        <v>0.96882500000000005</v>
      </c>
      <c r="ALR1564" s="17"/>
      <c r="ALS1564" s="17"/>
      <c r="ALT1564" s="17"/>
      <c r="ALU1564" s="17"/>
      <c r="ALV1564" s="17"/>
      <c r="ALW1564" s="17"/>
      <c r="ALX1564" s="17"/>
    </row>
    <row r="1565" spans="1:1012" s="16" customFormat="1" ht="36.75" customHeight="1" x14ac:dyDescent="0.25">
      <c r="A1565" s="52" t="s">
        <v>258</v>
      </c>
      <c r="B1565" s="42">
        <v>34</v>
      </c>
      <c r="C1565" s="42" t="s">
        <v>744</v>
      </c>
      <c r="D1565" s="49">
        <v>0.96882500000000005</v>
      </c>
      <c r="E1565" s="49">
        <v>0.96882500000000005</v>
      </c>
      <c r="ALR1565" s="17"/>
      <c r="ALS1565" s="17"/>
      <c r="ALT1565" s="17"/>
      <c r="ALU1565" s="17"/>
      <c r="ALV1565" s="17"/>
      <c r="ALW1565" s="17"/>
      <c r="ALX1565" s="17"/>
    </row>
    <row r="1566" spans="1:1012" s="16" customFormat="1" ht="36.75" customHeight="1" x14ac:dyDescent="0.25">
      <c r="A1566" s="41" t="s">
        <v>219</v>
      </c>
      <c r="B1566" s="91">
        <v>25</v>
      </c>
      <c r="C1566" s="42" t="s">
        <v>704</v>
      </c>
      <c r="D1566" s="49">
        <v>0.98640000000000005</v>
      </c>
      <c r="E1566" s="49">
        <v>0.98180000000000001</v>
      </c>
      <c r="ALR1566" s="17"/>
      <c r="ALS1566" s="17"/>
      <c r="ALT1566" s="17"/>
      <c r="ALU1566" s="17"/>
      <c r="ALV1566" s="17"/>
      <c r="ALW1566" s="17"/>
      <c r="ALX1566" s="17"/>
    </row>
    <row r="1567" spans="1:1012" s="16" customFormat="1" ht="36.75" customHeight="1" x14ac:dyDescent="0.25">
      <c r="A1567" s="57" t="s">
        <v>373</v>
      </c>
      <c r="B1567" s="91" t="s">
        <v>431</v>
      </c>
      <c r="C1567" s="42" t="s">
        <v>704</v>
      </c>
      <c r="D1567" s="49">
        <v>0.98640000000000005</v>
      </c>
      <c r="E1567" s="49">
        <v>0.98180000000000001</v>
      </c>
      <c r="ALR1567" s="17"/>
      <c r="ALS1567" s="17"/>
      <c r="ALT1567" s="17"/>
      <c r="ALU1567" s="17"/>
      <c r="ALV1567" s="17"/>
      <c r="ALW1567" s="17"/>
      <c r="ALX1567" s="17"/>
    </row>
    <row r="1568" spans="1:1012" s="16" customFormat="1" ht="36.75" customHeight="1" x14ac:dyDescent="0.25">
      <c r="A1568" s="52" t="s">
        <v>215</v>
      </c>
      <c r="B1568" s="91">
        <v>6</v>
      </c>
      <c r="C1568" s="42" t="s">
        <v>704</v>
      </c>
      <c r="D1568" s="49">
        <v>0.98640000000000005</v>
      </c>
      <c r="E1568" s="49">
        <v>0.98180000000000001</v>
      </c>
      <c r="ALR1568" s="17"/>
      <c r="ALS1568" s="17"/>
      <c r="ALT1568" s="17"/>
      <c r="ALU1568" s="17"/>
      <c r="ALV1568" s="17"/>
      <c r="ALW1568" s="17"/>
      <c r="ALX1568" s="17"/>
    </row>
    <row r="1569" spans="1:1012" s="16" customFormat="1" ht="36.75" customHeight="1" x14ac:dyDescent="0.25">
      <c r="A1569" s="52" t="s">
        <v>221</v>
      </c>
      <c r="B1569" s="91" t="s">
        <v>226</v>
      </c>
      <c r="C1569" s="42" t="s">
        <v>704</v>
      </c>
      <c r="D1569" s="49">
        <v>0.98640000000000005</v>
      </c>
      <c r="E1569" s="49">
        <v>0.98180000000000001</v>
      </c>
      <c r="ALR1569" s="17"/>
      <c r="ALS1569" s="17"/>
      <c r="ALT1569" s="17"/>
      <c r="ALU1569" s="17"/>
      <c r="ALV1569" s="17"/>
      <c r="ALW1569" s="17"/>
      <c r="ALX1569" s="17"/>
    </row>
    <row r="1570" spans="1:1012" s="16" customFormat="1" ht="36.75" customHeight="1" x14ac:dyDescent="0.25">
      <c r="A1570" s="62" t="s">
        <v>411</v>
      </c>
      <c r="B1570" s="91">
        <v>19</v>
      </c>
      <c r="C1570" s="42" t="s">
        <v>704</v>
      </c>
      <c r="D1570" s="49">
        <v>0.98640000000000005</v>
      </c>
      <c r="E1570" s="49">
        <v>0.98180000000000001</v>
      </c>
      <c r="ALR1570" s="17"/>
      <c r="ALS1570" s="17"/>
      <c r="ALT1570" s="17"/>
      <c r="ALU1570" s="17"/>
      <c r="ALV1570" s="17"/>
      <c r="ALW1570" s="17"/>
      <c r="ALX1570" s="17"/>
    </row>
    <row r="1571" spans="1:1012" s="16" customFormat="1" ht="36.75" customHeight="1" x14ac:dyDescent="0.25">
      <c r="A1571" s="52" t="s">
        <v>250</v>
      </c>
      <c r="B1571" s="91">
        <v>19</v>
      </c>
      <c r="C1571" s="42" t="s">
        <v>704</v>
      </c>
      <c r="D1571" s="49">
        <v>0.97640000000000005</v>
      </c>
      <c r="E1571" s="49">
        <v>0.98180000000000001</v>
      </c>
      <c r="ALR1571" s="17"/>
      <c r="ALS1571" s="17"/>
      <c r="ALT1571" s="17"/>
      <c r="ALU1571" s="17"/>
      <c r="ALV1571" s="17"/>
      <c r="ALW1571" s="17"/>
      <c r="ALX1571" s="17"/>
    </row>
    <row r="1572" spans="1:1012" s="16" customFormat="1" ht="36.75" customHeight="1" x14ac:dyDescent="0.25">
      <c r="A1572" s="52" t="s">
        <v>250</v>
      </c>
      <c r="B1572" s="91" t="s">
        <v>487</v>
      </c>
      <c r="C1572" s="42" t="s">
        <v>704</v>
      </c>
      <c r="D1572" s="49">
        <v>0.97640000000000005</v>
      </c>
      <c r="E1572" s="49">
        <v>0.98180000000000001</v>
      </c>
      <c r="ALR1572" s="17"/>
      <c r="ALS1572" s="17"/>
      <c r="ALT1572" s="17"/>
      <c r="ALU1572" s="17"/>
      <c r="ALV1572" s="17"/>
      <c r="ALW1572" s="17"/>
      <c r="ALX1572" s="17"/>
    </row>
    <row r="1573" spans="1:1012" s="16" customFormat="1" ht="36.75" customHeight="1" x14ac:dyDescent="0.25">
      <c r="A1573" s="52" t="s">
        <v>426</v>
      </c>
      <c r="B1573" s="91" t="s">
        <v>534</v>
      </c>
      <c r="C1573" s="42" t="s">
        <v>704</v>
      </c>
      <c r="D1573" s="49">
        <v>0.97789999999999999</v>
      </c>
      <c r="E1573" s="49">
        <v>0.98180000000000001</v>
      </c>
      <c r="ALR1573" s="17"/>
      <c r="ALS1573" s="17"/>
      <c r="ALT1573" s="17"/>
      <c r="ALU1573" s="17"/>
      <c r="ALV1573" s="17"/>
      <c r="ALW1573" s="17"/>
      <c r="ALX1573" s="17"/>
    </row>
    <row r="1574" spans="1:1012" s="16" customFormat="1" ht="36.75" customHeight="1" x14ac:dyDescent="0.25">
      <c r="A1574" s="52" t="s">
        <v>426</v>
      </c>
      <c r="B1574" s="91" t="s">
        <v>408</v>
      </c>
      <c r="C1574" s="42" t="s">
        <v>704</v>
      </c>
      <c r="D1574" s="49">
        <v>0.98640000000000005</v>
      </c>
      <c r="E1574" s="49">
        <v>0.98180000000000001</v>
      </c>
      <c r="ALR1574" s="17"/>
      <c r="ALS1574" s="17"/>
      <c r="ALT1574" s="17"/>
      <c r="ALU1574" s="17"/>
      <c r="ALV1574" s="17"/>
      <c r="ALW1574" s="17"/>
      <c r="ALX1574" s="17"/>
    </row>
    <row r="1575" spans="1:1012" s="16" customFormat="1" ht="36.75" customHeight="1" x14ac:dyDescent="0.25">
      <c r="A1575" s="92" t="s">
        <v>324</v>
      </c>
      <c r="B1575" s="93">
        <v>9</v>
      </c>
      <c r="C1575" s="94" t="s">
        <v>745</v>
      </c>
      <c r="D1575" s="95">
        <v>0.98640000000000005</v>
      </c>
      <c r="E1575" s="95">
        <v>0.98180000000000001</v>
      </c>
      <c r="ALR1575" s="17"/>
      <c r="ALS1575" s="17"/>
      <c r="ALT1575" s="17"/>
      <c r="ALU1575" s="17"/>
      <c r="ALV1575" s="17"/>
      <c r="ALW1575" s="17"/>
      <c r="ALX1575" s="17"/>
    </row>
    <row r="1576" spans="1:1012" s="16" customFormat="1" ht="36.75" customHeight="1" x14ac:dyDescent="0.25">
      <c r="A1576" s="96" t="s">
        <v>387</v>
      </c>
      <c r="B1576" s="91">
        <v>42</v>
      </c>
      <c r="C1576" s="42" t="s">
        <v>704</v>
      </c>
      <c r="D1576" s="49">
        <v>0.96960000000000002</v>
      </c>
      <c r="E1576" s="49">
        <v>0.98180000000000001</v>
      </c>
      <c r="ALR1576" s="17"/>
      <c r="ALS1576" s="17"/>
      <c r="ALT1576" s="17"/>
      <c r="ALU1576" s="17"/>
      <c r="ALV1576" s="17"/>
      <c r="ALW1576" s="17"/>
      <c r="ALX1576" s="17"/>
    </row>
    <row r="1577" spans="1:1012" s="16" customFormat="1" ht="36.75" customHeight="1" x14ac:dyDescent="0.25">
      <c r="A1577" s="52" t="s">
        <v>282</v>
      </c>
      <c r="B1577" s="91">
        <v>57</v>
      </c>
      <c r="C1577" s="42" t="s">
        <v>704</v>
      </c>
      <c r="D1577" s="49">
        <v>0.96789999999999998</v>
      </c>
      <c r="E1577" s="49">
        <v>0.98180000000000001</v>
      </c>
      <c r="ALR1577" s="17"/>
      <c r="ALS1577" s="17"/>
      <c r="ALT1577" s="17"/>
      <c r="ALU1577" s="17"/>
      <c r="ALV1577" s="17"/>
      <c r="ALW1577" s="17"/>
      <c r="ALX1577" s="17"/>
    </row>
    <row r="1578" spans="1:1012" s="16" customFormat="1" ht="36.75" customHeight="1" x14ac:dyDescent="0.25">
      <c r="A1578" s="52" t="s">
        <v>282</v>
      </c>
      <c r="B1578" s="91" t="s">
        <v>746</v>
      </c>
      <c r="C1578" s="42" t="s">
        <v>704</v>
      </c>
      <c r="D1578" s="49">
        <v>0.97640000000000005</v>
      </c>
      <c r="E1578" s="49">
        <v>0.98180000000000001</v>
      </c>
      <c r="ALR1578" s="17"/>
      <c r="ALS1578" s="17"/>
      <c r="ALT1578" s="17"/>
      <c r="ALU1578" s="17"/>
      <c r="ALV1578" s="17"/>
      <c r="ALW1578" s="17"/>
      <c r="ALX1578" s="17"/>
    </row>
    <row r="1579" spans="1:1012" s="16" customFormat="1" ht="36.75" customHeight="1" x14ac:dyDescent="0.25">
      <c r="A1579" s="52" t="s">
        <v>282</v>
      </c>
      <c r="B1579" s="42" t="s">
        <v>747</v>
      </c>
      <c r="C1579" s="42" t="s">
        <v>748</v>
      </c>
      <c r="D1579" s="49">
        <v>1</v>
      </c>
      <c r="E1579" s="49">
        <v>1</v>
      </c>
      <c r="ALR1579" s="17"/>
      <c r="ALS1579" s="17"/>
      <c r="ALT1579" s="17"/>
      <c r="ALU1579" s="17"/>
      <c r="ALV1579" s="17"/>
      <c r="ALW1579" s="17"/>
      <c r="ALX1579" s="17"/>
    </row>
    <row r="1580" spans="1:1012" s="16" customFormat="1" ht="36.75" customHeight="1" x14ac:dyDescent="0.25">
      <c r="A1580" s="52" t="s">
        <v>258</v>
      </c>
      <c r="B1580" s="42" t="s">
        <v>457</v>
      </c>
      <c r="C1580" s="42" t="s">
        <v>704</v>
      </c>
      <c r="D1580" s="84">
        <v>0.99</v>
      </c>
      <c r="E1580" s="49">
        <v>0.98180000000000001</v>
      </c>
      <c r="ALR1580" s="17"/>
      <c r="ALS1580" s="17"/>
      <c r="ALT1580" s="17"/>
      <c r="ALU1580" s="17"/>
      <c r="ALV1580" s="17"/>
      <c r="ALW1580" s="17"/>
      <c r="ALX1580" s="17"/>
    </row>
    <row r="1581" spans="1:1012" s="16" customFormat="1" ht="36.75" customHeight="1" x14ac:dyDescent="0.25">
      <c r="A1581" s="52" t="s">
        <v>375</v>
      </c>
      <c r="B1581" s="42">
        <v>32</v>
      </c>
      <c r="C1581" s="42" t="s">
        <v>749</v>
      </c>
      <c r="D1581" s="49">
        <v>0.92789999999999995</v>
      </c>
      <c r="E1581" s="49">
        <v>0.92789999999999995</v>
      </c>
      <c r="ALR1581" s="17"/>
      <c r="ALS1581" s="17"/>
      <c r="ALT1581" s="17"/>
      <c r="ALU1581" s="17"/>
      <c r="ALV1581" s="17"/>
      <c r="ALW1581" s="17"/>
      <c r="ALX1581" s="17"/>
    </row>
    <row r="1582" spans="1:1012" s="16" customFormat="1" ht="36.75" customHeight="1" x14ac:dyDescent="0.25">
      <c r="A1582" s="52" t="s">
        <v>374</v>
      </c>
      <c r="B1582" s="42" t="s">
        <v>372</v>
      </c>
      <c r="C1582" s="42" t="s">
        <v>749</v>
      </c>
      <c r="D1582" s="49">
        <v>0.92789999999999995</v>
      </c>
      <c r="E1582" s="49">
        <v>0.92789999999999995</v>
      </c>
      <c r="ALR1582" s="17"/>
      <c r="ALS1582" s="17"/>
      <c r="ALT1582" s="17"/>
      <c r="ALU1582" s="17"/>
      <c r="ALV1582" s="17"/>
      <c r="ALW1582" s="17"/>
      <c r="ALX1582" s="17"/>
    </row>
    <row r="1583" spans="1:1012" s="16" customFormat="1" ht="36.75" customHeight="1" x14ac:dyDescent="0.25">
      <c r="A1583" s="52" t="s">
        <v>374</v>
      </c>
      <c r="B1583" s="42" t="s">
        <v>465</v>
      </c>
      <c r="C1583" s="42" t="s">
        <v>749</v>
      </c>
      <c r="D1583" s="49">
        <v>0.92789999999999995</v>
      </c>
      <c r="E1583" s="49">
        <v>0.92789999999999995</v>
      </c>
      <c r="ALR1583" s="17"/>
      <c r="ALS1583" s="17"/>
      <c r="ALT1583" s="17"/>
      <c r="ALU1583" s="17"/>
      <c r="ALV1583" s="17"/>
      <c r="ALW1583" s="17"/>
      <c r="ALX1583" s="17"/>
    </row>
    <row r="1584" spans="1:1012" s="16" customFormat="1" ht="36.75" customHeight="1" x14ac:dyDescent="0.25">
      <c r="A1584" s="52" t="s">
        <v>750</v>
      </c>
      <c r="B1584" s="42">
        <v>3</v>
      </c>
      <c r="C1584" s="42" t="s">
        <v>749</v>
      </c>
      <c r="D1584" s="49">
        <v>0.92789999999999995</v>
      </c>
      <c r="E1584" s="49">
        <v>0.92789999999999995</v>
      </c>
      <c r="ALR1584" s="17"/>
      <c r="ALS1584" s="17"/>
      <c r="ALT1584" s="17"/>
      <c r="ALU1584" s="17"/>
      <c r="ALV1584" s="17"/>
      <c r="ALW1584" s="17"/>
      <c r="ALX1584" s="17"/>
    </row>
    <row r="1585" spans="1:1012" s="16" customFormat="1" ht="36.75" customHeight="1" x14ac:dyDescent="0.25">
      <c r="A1585" s="52" t="s">
        <v>750</v>
      </c>
      <c r="B1585" s="42">
        <v>5</v>
      </c>
      <c r="C1585" s="42" t="s">
        <v>749</v>
      </c>
      <c r="D1585" s="49">
        <v>0.92789999999999995</v>
      </c>
      <c r="E1585" s="49">
        <v>0.92789999999999995</v>
      </c>
      <c r="ALR1585" s="17"/>
      <c r="ALS1585" s="17"/>
      <c r="ALT1585" s="17"/>
      <c r="ALU1585" s="17"/>
      <c r="ALV1585" s="17"/>
      <c r="ALW1585" s="17"/>
      <c r="ALX1585" s="17"/>
    </row>
    <row r="1586" spans="1:1012" s="16" customFormat="1" ht="36.75" customHeight="1" x14ac:dyDescent="0.25">
      <c r="A1586" s="52" t="s">
        <v>539</v>
      </c>
      <c r="B1586" s="42" t="s">
        <v>372</v>
      </c>
      <c r="C1586" s="42" t="s">
        <v>749</v>
      </c>
      <c r="D1586" s="49">
        <v>0.92789999999999995</v>
      </c>
      <c r="E1586" s="49">
        <v>0.92789999999999995</v>
      </c>
      <c r="ALR1586" s="17"/>
      <c r="ALS1586" s="17"/>
      <c r="ALT1586" s="17"/>
      <c r="ALU1586" s="17"/>
      <c r="ALV1586" s="17"/>
      <c r="ALW1586" s="17"/>
      <c r="ALX1586" s="17"/>
    </row>
    <row r="1587" spans="1:1012" s="16" customFormat="1" ht="36.75" customHeight="1" x14ac:dyDescent="0.25">
      <c r="A1587" s="41" t="s">
        <v>207</v>
      </c>
      <c r="B1587" s="42">
        <v>26</v>
      </c>
      <c r="C1587" s="42" t="s">
        <v>751</v>
      </c>
      <c r="D1587" s="49">
        <v>0.95</v>
      </c>
      <c r="E1587" s="49">
        <v>0.95</v>
      </c>
      <c r="ALR1587" s="17"/>
      <c r="ALS1587" s="17"/>
      <c r="ALT1587" s="17"/>
      <c r="ALU1587" s="17"/>
      <c r="ALV1587" s="17"/>
      <c r="ALW1587" s="17"/>
      <c r="ALX1587" s="17"/>
    </row>
    <row r="1588" spans="1:1012" s="16" customFormat="1" ht="36.75" customHeight="1" x14ac:dyDescent="0.25">
      <c r="A1588" s="52" t="s">
        <v>279</v>
      </c>
      <c r="B1588" s="42" t="s">
        <v>752</v>
      </c>
      <c r="C1588" s="42" t="s">
        <v>753</v>
      </c>
      <c r="D1588" s="49">
        <v>0.94950000000000001</v>
      </c>
      <c r="E1588" s="49">
        <v>0.94950000000000001</v>
      </c>
      <c r="ALR1588" s="17"/>
      <c r="ALS1588" s="17"/>
      <c r="ALT1588" s="17"/>
      <c r="ALU1588" s="17"/>
      <c r="ALV1588" s="17"/>
      <c r="ALW1588" s="17"/>
      <c r="ALX1588" s="17"/>
    </row>
    <row r="1589" spans="1:1012" s="16" customFormat="1" ht="36.75" customHeight="1" x14ac:dyDescent="0.25">
      <c r="A1589" s="52" t="s">
        <v>275</v>
      </c>
      <c r="B1589" s="42" t="s">
        <v>754</v>
      </c>
      <c r="C1589" s="42" t="s">
        <v>755</v>
      </c>
      <c r="D1589" s="49">
        <v>0.96260000000000001</v>
      </c>
      <c r="E1589" s="49">
        <v>0.96260000000000001</v>
      </c>
      <c r="ALR1589" s="17"/>
      <c r="ALS1589" s="17"/>
      <c r="ALT1589" s="17"/>
      <c r="ALU1589" s="17"/>
      <c r="ALV1589" s="17"/>
      <c r="ALW1589" s="17"/>
      <c r="ALX1589" s="17"/>
    </row>
    <row r="1590" spans="1:1012" s="16" customFormat="1" ht="36.75" customHeight="1" x14ac:dyDescent="0.25">
      <c r="A1590" s="52" t="s">
        <v>375</v>
      </c>
      <c r="B1590" s="42">
        <v>2</v>
      </c>
      <c r="C1590" s="42" t="s">
        <v>756</v>
      </c>
      <c r="D1590" s="49">
        <v>0.99319999999999997</v>
      </c>
      <c r="E1590" s="49">
        <v>0.99319999999999997</v>
      </c>
      <c r="ALR1590" s="17"/>
      <c r="ALS1590" s="17"/>
      <c r="ALT1590" s="17"/>
      <c r="ALU1590" s="17"/>
      <c r="ALV1590" s="17"/>
      <c r="ALW1590" s="17"/>
      <c r="ALX1590" s="17"/>
    </row>
    <row r="1591" spans="1:1012" ht="36.75" customHeight="1" x14ac:dyDescent="0.25">
      <c r="A1591" s="48" t="s">
        <v>279</v>
      </c>
      <c r="B1591" s="46">
        <v>1</v>
      </c>
      <c r="C1591" s="46" t="s">
        <v>757</v>
      </c>
      <c r="D1591" s="20">
        <v>0.92910000000000004</v>
      </c>
      <c r="E1591" s="20">
        <v>0.92910000000000004</v>
      </c>
    </row>
    <row r="1592" spans="1:1012" ht="36.75" customHeight="1" x14ac:dyDescent="0.25">
      <c r="A1592" s="48" t="s">
        <v>279</v>
      </c>
      <c r="B1592" s="46" t="s">
        <v>758</v>
      </c>
      <c r="C1592" s="46" t="s">
        <v>757</v>
      </c>
      <c r="D1592" s="20">
        <v>0.92910000000000004</v>
      </c>
      <c r="E1592" s="20">
        <v>0.92910000000000004</v>
      </c>
    </row>
    <row r="1593" spans="1:1012" s="16" customFormat="1" ht="36.75" customHeight="1" x14ac:dyDescent="0.25">
      <c r="A1593" s="52" t="s">
        <v>282</v>
      </c>
      <c r="B1593" s="42" t="s">
        <v>759</v>
      </c>
      <c r="C1593" s="42" t="s">
        <v>748</v>
      </c>
      <c r="D1593" s="49">
        <v>1</v>
      </c>
      <c r="E1593" s="49">
        <v>1</v>
      </c>
      <c r="ALR1593" s="17"/>
      <c r="ALS1593" s="17"/>
      <c r="ALT1593" s="17"/>
      <c r="ALU1593" s="17"/>
      <c r="ALV1593" s="17"/>
      <c r="ALW1593" s="17"/>
      <c r="ALX1593" s="17"/>
    </row>
    <row r="1594" spans="1:1012" s="16" customFormat="1" ht="36.75" customHeight="1" x14ac:dyDescent="0.25">
      <c r="A1594" s="52" t="s">
        <v>258</v>
      </c>
      <c r="B1594" s="42">
        <v>37</v>
      </c>
      <c r="C1594" s="42" t="s">
        <v>760</v>
      </c>
      <c r="D1594" s="49">
        <v>0.99319999999999997</v>
      </c>
      <c r="E1594" s="49">
        <v>0.99319999999999997</v>
      </c>
      <c r="ALR1594" s="17"/>
      <c r="ALS1594" s="17"/>
      <c r="ALT1594" s="17"/>
      <c r="ALU1594" s="17"/>
      <c r="ALV1594" s="17"/>
      <c r="ALW1594" s="17"/>
      <c r="ALX1594" s="17"/>
    </row>
    <row r="1595" spans="1:1012" s="16" customFormat="1" ht="36.75" customHeight="1" x14ac:dyDescent="0.25">
      <c r="A1595" s="52" t="s">
        <v>319</v>
      </c>
      <c r="B1595" s="42">
        <v>18</v>
      </c>
      <c r="C1595" s="42" t="s">
        <v>761</v>
      </c>
      <c r="D1595" s="49">
        <v>0.97789999999999999</v>
      </c>
      <c r="E1595" s="49">
        <v>0.97789999999999999</v>
      </c>
      <c r="ALR1595" s="17"/>
      <c r="ALS1595" s="17"/>
      <c r="ALT1595" s="17"/>
      <c r="ALU1595" s="17"/>
      <c r="ALV1595" s="17"/>
      <c r="ALW1595" s="17"/>
      <c r="ALX1595" s="17"/>
    </row>
    <row r="1596" spans="1:1012" s="16" customFormat="1" ht="36.75" customHeight="1" x14ac:dyDescent="0.25">
      <c r="A1596" s="52" t="s">
        <v>319</v>
      </c>
      <c r="B1596" s="42">
        <v>20</v>
      </c>
      <c r="C1596" s="42" t="s">
        <v>761</v>
      </c>
      <c r="D1596" s="49">
        <v>0.97789999999999999</v>
      </c>
      <c r="E1596" s="49">
        <v>0.97789999999999999</v>
      </c>
      <c r="ALR1596" s="17"/>
      <c r="ALS1596" s="17"/>
      <c r="ALT1596" s="17"/>
      <c r="ALU1596" s="17"/>
      <c r="ALV1596" s="17"/>
      <c r="ALW1596" s="17"/>
      <c r="ALX1596" s="17"/>
    </row>
    <row r="1597" spans="1:1012" s="16" customFormat="1" ht="36.75" customHeight="1" x14ac:dyDescent="0.25">
      <c r="A1597" s="52" t="s">
        <v>251</v>
      </c>
      <c r="B1597" s="42">
        <v>52</v>
      </c>
      <c r="C1597" s="42" t="s">
        <v>762</v>
      </c>
      <c r="D1597" s="49">
        <v>0.9728</v>
      </c>
      <c r="E1597" s="49">
        <v>0.9728</v>
      </c>
      <c r="ALR1597" s="17"/>
      <c r="ALS1597" s="17"/>
      <c r="ALT1597" s="17"/>
      <c r="ALU1597" s="17"/>
      <c r="ALV1597" s="17"/>
      <c r="ALW1597" s="17"/>
      <c r="ALX1597" s="17"/>
    </row>
    <row r="1598" spans="1:1012" s="16" customFormat="1" ht="36.75" customHeight="1" x14ac:dyDescent="0.25">
      <c r="A1598" s="52" t="s">
        <v>251</v>
      </c>
      <c r="B1598" s="42">
        <v>58</v>
      </c>
      <c r="C1598" s="42" t="s">
        <v>762</v>
      </c>
      <c r="D1598" s="49">
        <v>0.9728</v>
      </c>
      <c r="E1598" s="49">
        <v>0.9728</v>
      </c>
      <c r="ALR1598" s="17"/>
      <c r="ALS1598" s="17"/>
      <c r="ALT1598" s="17"/>
      <c r="ALU1598" s="17"/>
      <c r="ALV1598" s="17"/>
      <c r="ALW1598" s="17"/>
      <c r="ALX1598" s="17"/>
    </row>
    <row r="1599" spans="1:1012" s="16" customFormat="1" ht="36.75" customHeight="1" x14ac:dyDescent="0.25">
      <c r="A1599" s="52" t="s">
        <v>251</v>
      </c>
      <c r="B1599" s="42">
        <v>62</v>
      </c>
      <c r="C1599" s="42" t="s">
        <v>762</v>
      </c>
      <c r="D1599" s="49">
        <v>0.9728</v>
      </c>
      <c r="E1599" s="49">
        <v>0.9728</v>
      </c>
      <c r="ALR1599" s="17"/>
      <c r="ALS1599" s="17"/>
      <c r="ALT1599" s="17"/>
      <c r="ALU1599" s="17"/>
      <c r="ALV1599" s="17"/>
      <c r="ALW1599" s="17"/>
      <c r="ALX1599" s="17"/>
    </row>
    <row r="1600" spans="1:1012" s="18" customFormat="1" ht="36.75" customHeight="1" x14ac:dyDescent="0.25">
      <c r="A1600" s="53" t="s">
        <v>763</v>
      </c>
      <c r="B1600" s="42">
        <v>1</v>
      </c>
      <c r="C1600" s="54" t="s">
        <v>369</v>
      </c>
      <c r="D1600" s="58">
        <v>0.98470000000000002</v>
      </c>
      <c r="E1600" s="49">
        <v>0.99139999999999995</v>
      </c>
      <c r="ALR1600" s="87"/>
      <c r="ALS1600" s="87"/>
      <c r="ALT1600" s="87"/>
      <c r="ALU1600" s="87"/>
      <c r="ALV1600" s="87"/>
      <c r="ALW1600" s="87"/>
      <c r="ALX1600" s="87"/>
    </row>
    <row r="1601" spans="1:1012" s="14" customFormat="1" ht="36.75" customHeight="1" x14ac:dyDescent="0.25">
      <c r="A1601" s="48" t="s">
        <v>275</v>
      </c>
      <c r="B1601" s="46">
        <v>19</v>
      </c>
      <c r="C1601" s="46" t="s">
        <v>764</v>
      </c>
      <c r="D1601" s="20">
        <v>0.96430000000000005</v>
      </c>
      <c r="E1601" s="20">
        <v>0.96430000000000005</v>
      </c>
      <c r="ALR1601" s="97"/>
      <c r="ALS1601" s="97"/>
      <c r="ALT1601" s="97"/>
      <c r="ALU1601" s="97"/>
      <c r="ALV1601" s="97"/>
      <c r="ALW1601" s="97"/>
      <c r="ALX1601" s="97"/>
    </row>
    <row r="1602" spans="1:1012" s="14" customFormat="1" ht="36.75" customHeight="1" x14ac:dyDescent="0.25">
      <c r="A1602" s="48" t="s">
        <v>275</v>
      </c>
      <c r="B1602" s="46">
        <v>13</v>
      </c>
      <c r="C1602" s="46" t="s">
        <v>644</v>
      </c>
      <c r="D1602" s="20">
        <v>0.9</v>
      </c>
      <c r="E1602" s="20">
        <v>0.9</v>
      </c>
      <c r="ALR1602" s="15"/>
      <c r="ALS1602" s="15"/>
      <c r="ALT1602" s="15"/>
      <c r="ALU1602" s="15"/>
      <c r="ALV1602" s="15"/>
      <c r="ALW1602" s="15"/>
      <c r="ALX1602" s="15"/>
    </row>
    <row r="1603" spans="1:1012" s="14" customFormat="1" ht="36.75" customHeight="1" x14ac:dyDescent="0.25">
      <c r="A1603" s="48" t="s">
        <v>275</v>
      </c>
      <c r="B1603" s="46">
        <v>15</v>
      </c>
      <c r="C1603" s="46" t="s">
        <v>644</v>
      </c>
      <c r="D1603" s="20">
        <v>0.9</v>
      </c>
      <c r="E1603" s="20">
        <v>0.9</v>
      </c>
      <c r="ALR1603" s="15"/>
      <c r="ALS1603" s="15"/>
      <c r="ALT1603" s="15"/>
      <c r="ALU1603" s="15"/>
      <c r="ALV1603" s="15"/>
      <c r="ALW1603" s="15"/>
      <c r="ALX1603" s="15"/>
    </row>
    <row r="1604" spans="1:1012" s="16" customFormat="1" ht="36.75" customHeight="1" x14ac:dyDescent="0.25">
      <c r="A1604" s="52" t="s">
        <v>275</v>
      </c>
      <c r="B1604" s="42">
        <v>17</v>
      </c>
      <c r="C1604" s="42" t="s">
        <v>369</v>
      </c>
      <c r="D1604" s="58">
        <v>0.97109999999999996</v>
      </c>
      <c r="E1604" s="49">
        <v>0.99139999999999995</v>
      </c>
      <c r="ALR1604" s="17"/>
      <c r="ALS1604" s="17"/>
      <c r="ALT1604" s="17"/>
      <c r="ALU1604" s="17"/>
      <c r="ALV1604" s="17"/>
      <c r="ALW1604" s="17"/>
      <c r="ALX1604" s="17"/>
    </row>
    <row r="1605" spans="1:1012" s="16" customFormat="1" ht="36.75" customHeight="1" x14ac:dyDescent="0.25">
      <c r="A1605" s="41" t="s">
        <v>251</v>
      </c>
      <c r="B1605" s="42">
        <v>50</v>
      </c>
      <c r="C1605" s="42" t="s">
        <v>762</v>
      </c>
      <c r="D1605" s="49">
        <v>0.9728</v>
      </c>
      <c r="E1605" s="49">
        <v>0.9728</v>
      </c>
      <c r="ALR1605" s="17"/>
      <c r="ALS1605" s="17"/>
      <c r="ALT1605" s="17"/>
      <c r="ALU1605" s="17"/>
      <c r="ALV1605" s="17"/>
      <c r="ALW1605" s="17"/>
      <c r="ALX1605" s="17"/>
    </row>
    <row r="1606" spans="1:1012" s="16" customFormat="1" ht="36.75" customHeight="1" x14ac:dyDescent="0.25">
      <c r="A1606" s="52" t="s">
        <v>200</v>
      </c>
      <c r="B1606" s="42" t="s">
        <v>420</v>
      </c>
      <c r="C1606" s="42" t="s">
        <v>704</v>
      </c>
      <c r="D1606" s="84">
        <v>0.99</v>
      </c>
      <c r="E1606" s="49">
        <v>0.98180000000000001</v>
      </c>
      <c r="ALR1606" s="17"/>
      <c r="ALS1606" s="17"/>
      <c r="ALT1606" s="17"/>
      <c r="ALU1606" s="17"/>
      <c r="ALV1606" s="17"/>
      <c r="ALW1606" s="17"/>
      <c r="ALX1606" s="17"/>
    </row>
    <row r="1607" spans="1:1012" s="16" customFormat="1" ht="36.75" customHeight="1" x14ac:dyDescent="0.25">
      <c r="A1607" s="41" t="s">
        <v>650</v>
      </c>
      <c r="B1607" s="42" t="s">
        <v>765</v>
      </c>
      <c r="C1607" s="42" t="s">
        <v>652</v>
      </c>
      <c r="D1607" s="49">
        <v>1</v>
      </c>
      <c r="E1607" s="49">
        <v>1</v>
      </c>
      <c r="ALR1607" s="17"/>
      <c r="ALS1607" s="17"/>
      <c r="ALT1607" s="17"/>
      <c r="ALU1607" s="17"/>
      <c r="ALV1607" s="17"/>
      <c r="ALW1607" s="17"/>
      <c r="ALX1607" s="17"/>
    </row>
    <row r="1608" spans="1:1012" s="16" customFormat="1" ht="36.75" customHeight="1" x14ac:dyDescent="0.25">
      <c r="A1608" s="41" t="s">
        <v>650</v>
      </c>
      <c r="B1608" s="42" t="s">
        <v>766</v>
      </c>
      <c r="C1608" s="42" t="s">
        <v>652</v>
      </c>
      <c r="D1608" s="49">
        <v>1</v>
      </c>
      <c r="E1608" s="49">
        <v>1</v>
      </c>
      <c r="ALR1608" s="17"/>
      <c r="ALS1608" s="17"/>
      <c r="ALT1608" s="17"/>
      <c r="ALU1608" s="17"/>
      <c r="ALV1608" s="17"/>
      <c r="ALW1608" s="17"/>
      <c r="ALX1608" s="17"/>
    </row>
    <row r="1609" spans="1:1012" ht="36.75" customHeight="1" x14ac:dyDescent="0.25">
      <c r="A1609" s="48" t="s">
        <v>282</v>
      </c>
      <c r="B1609" s="46" t="s">
        <v>767</v>
      </c>
      <c r="C1609" s="46" t="s">
        <v>768</v>
      </c>
      <c r="D1609" s="20">
        <v>0.96430000000000005</v>
      </c>
      <c r="E1609" s="20">
        <v>0.96430000000000005</v>
      </c>
    </row>
    <row r="1610" spans="1:1012" ht="36.75" customHeight="1" x14ac:dyDescent="0.25">
      <c r="A1610" s="45" t="s">
        <v>573</v>
      </c>
      <c r="B1610" s="46" t="s">
        <v>769</v>
      </c>
      <c r="C1610" s="46" t="s">
        <v>770</v>
      </c>
      <c r="D1610" s="20">
        <v>0.96789999999999998</v>
      </c>
      <c r="E1610" s="20">
        <v>0.96789999999999998</v>
      </c>
    </row>
    <row r="1611" spans="1:1012" ht="36.75" customHeight="1" x14ac:dyDescent="0.25">
      <c r="A1611" s="48" t="s">
        <v>539</v>
      </c>
      <c r="B1611" s="46">
        <v>6</v>
      </c>
      <c r="C1611" s="46" t="s">
        <v>771</v>
      </c>
      <c r="D1611" s="20">
        <v>0.98470000000000002</v>
      </c>
      <c r="E1611" s="20">
        <v>0.98470000000000002</v>
      </c>
    </row>
    <row r="1612" spans="1:1012" s="16" customFormat="1" ht="36.75" customHeight="1" x14ac:dyDescent="0.25">
      <c r="A1612" s="98" t="s">
        <v>378</v>
      </c>
      <c r="B1612" s="49" t="s">
        <v>772</v>
      </c>
      <c r="C1612" s="42" t="s">
        <v>390</v>
      </c>
      <c r="D1612" s="49">
        <v>0.97109999999999996</v>
      </c>
      <c r="E1612" s="20">
        <v>0.96989999999999998</v>
      </c>
      <c r="ALR1612" s="17"/>
      <c r="ALS1612" s="17"/>
      <c r="ALT1612" s="17"/>
      <c r="ALU1612" s="17"/>
      <c r="ALV1612" s="17"/>
      <c r="ALW1612" s="17"/>
      <c r="ALX1612" s="17"/>
    </row>
    <row r="1613" spans="1:1012" ht="36.75" customHeight="1" x14ac:dyDescent="0.25">
      <c r="A1613" s="99" t="s">
        <v>259</v>
      </c>
      <c r="B1613" s="46" t="s">
        <v>773</v>
      </c>
      <c r="C1613" s="20" t="s">
        <v>774</v>
      </c>
      <c r="D1613" s="20">
        <v>1</v>
      </c>
      <c r="E1613" s="20">
        <v>1</v>
      </c>
    </row>
    <row r="1614" spans="1:1012" ht="36.75" customHeight="1" x14ac:dyDescent="0.25">
      <c r="A1614" s="99" t="s">
        <v>259</v>
      </c>
      <c r="B1614" s="46" t="s">
        <v>775</v>
      </c>
      <c r="C1614" s="20" t="s">
        <v>774</v>
      </c>
      <c r="D1614" s="20">
        <v>1</v>
      </c>
      <c r="E1614" s="20">
        <v>1</v>
      </c>
    </row>
    <row r="1615" spans="1:1012" s="16" customFormat="1" ht="36.75" customHeight="1" x14ac:dyDescent="0.25">
      <c r="A1615" s="98" t="s">
        <v>493</v>
      </c>
      <c r="B1615" s="49">
        <v>13</v>
      </c>
      <c r="C1615" s="42" t="s">
        <v>544</v>
      </c>
      <c r="D1615" s="49">
        <v>0.96430000000000005</v>
      </c>
      <c r="E1615" s="49">
        <v>0.96519999999999995</v>
      </c>
      <c r="ALR1615" s="17"/>
      <c r="ALS1615" s="17"/>
      <c r="ALT1615" s="17"/>
      <c r="ALU1615" s="17"/>
      <c r="ALV1615" s="17"/>
      <c r="ALW1615" s="17"/>
      <c r="ALX1615" s="17"/>
    </row>
    <row r="1616" spans="1:1012" s="16" customFormat="1" ht="36.75" customHeight="1" x14ac:dyDescent="0.25">
      <c r="A1616" s="53" t="s">
        <v>426</v>
      </c>
      <c r="B1616" s="91">
        <v>6</v>
      </c>
      <c r="C1616" s="54" t="s">
        <v>369</v>
      </c>
      <c r="D1616" s="49">
        <v>0.96940000000000004</v>
      </c>
      <c r="E1616" s="49">
        <v>0.99139999999999995</v>
      </c>
      <c r="ALR1616" s="17"/>
      <c r="ALS1616" s="17"/>
      <c r="ALT1616" s="17"/>
      <c r="ALU1616" s="17"/>
      <c r="ALV1616" s="17"/>
      <c r="ALW1616" s="17"/>
      <c r="ALX1616" s="17"/>
    </row>
    <row r="1617" spans="1:1012" s="16" customFormat="1" ht="36.75" customHeight="1" x14ac:dyDescent="0.25">
      <c r="A1617" s="53" t="s">
        <v>426</v>
      </c>
      <c r="B1617" s="91">
        <v>8</v>
      </c>
      <c r="C1617" s="54" t="s">
        <v>369</v>
      </c>
      <c r="D1617" s="49">
        <v>0.97789999999999999</v>
      </c>
      <c r="E1617" s="49">
        <v>0.99139999999999995</v>
      </c>
      <c r="ALR1617" s="17"/>
      <c r="ALS1617" s="17"/>
      <c r="ALT1617" s="17"/>
      <c r="ALU1617" s="17"/>
      <c r="ALV1617" s="17"/>
      <c r="ALW1617" s="17"/>
      <c r="ALX1617" s="17"/>
    </row>
    <row r="1618" spans="1:1012" s="18" customFormat="1" ht="36.75" customHeight="1" x14ac:dyDescent="0.25">
      <c r="A1618" s="53" t="s">
        <v>386</v>
      </c>
      <c r="B1618" s="42">
        <v>5</v>
      </c>
      <c r="C1618" s="54" t="s">
        <v>369</v>
      </c>
      <c r="D1618" s="58">
        <v>0.98470000000000002</v>
      </c>
      <c r="E1618" s="49">
        <v>0.99139999999999995</v>
      </c>
      <c r="ALR1618" s="87"/>
      <c r="ALS1618" s="87"/>
      <c r="ALT1618" s="87"/>
      <c r="ALU1618" s="87"/>
      <c r="ALV1618" s="87"/>
      <c r="ALW1618" s="87"/>
      <c r="ALX1618" s="87"/>
    </row>
    <row r="1619" spans="1:1012" s="76" customFormat="1" ht="36.75" customHeight="1" x14ac:dyDescent="0.25">
      <c r="A1619" s="81" t="s">
        <v>254</v>
      </c>
      <c r="B1619" s="74">
        <v>48</v>
      </c>
      <c r="C1619" s="74" t="s">
        <v>776</v>
      </c>
      <c r="D1619" s="20">
        <v>0.9</v>
      </c>
      <c r="E1619" s="20">
        <v>0.9</v>
      </c>
      <c r="ALR1619" s="77"/>
      <c r="ALS1619" s="77"/>
      <c r="ALT1619" s="77"/>
      <c r="ALU1619" s="77"/>
      <c r="ALV1619" s="77"/>
      <c r="ALW1619" s="77"/>
      <c r="ALX1619" s="77"/>
    </row>
    <row r="1620" spans="1:1012" s="14" customFormat="1" ht="36.75" customHeight="1" x14ac:dyDescent="0.25">
      <c r="A1620" s="48" t="s">
        <v>386</v>
      </c>
      <c r="B1620" s="20">
        <v>7</v>
      </c>
      <c r="C1620" s="20" t="s">
        <v>644</v>
      </c>
      <c r="D1620" s="20">
        <v>0.9</v>
      </c>
      <c r="E1620" s="20">
        <v>0.9</v>
      </c>
    </row>
    <row r="1621" spans="1:1012" s="18" customFormat="1" ht="36.75" customHeight="1" x14ac:dyDescent="0.25">
      <c r="A1621" s="55" t="s">
        <v>593</v>
      </c>
      <c r="B1621" s="42">
        <v>11</v>
      </c>
      <c r="C1621" s="54" t="s">
        <v>369</v>
      </c>
      <c r="D1621" s="58">
        <v>0.97109999999999996</v>
      </c>
      <c r="E1621" s="49">
        <v>0.99139999999999995</v>
      </c>
    </row>
    <row r="1622" spans="1:1012" ht="36.75" customHeight="1" x14ac:dyDescent="0.25">
      <c r="A1622" s="99" t="s">
        <v>204</v>
      </c>
      <c r="B1622" s="20" t="s">
        <v>777</v>
      </c>
      <c r="C1622" s="20" t="s">
        <v>359</v>
      </c>
      <c r="D1622" s="20">
        <v>0.95120000000000005</v>
      </c>
      <c r="E1622" s="20">
        <v>0.95120000000000005</v>
      </c>
    </row>
    <row r="1623" spans="1:1012" ht="36.75" customHeight="1" x14ac:dyDescent="0.25">
      <c r="A1623" s="52" t="s">
        <v>223</v>
      </c>
      <c r="B1623" s="20">
        <v>20</v>
      </c>
      <c r="C1623" s="50" t="s">
        <v>241</v>
      </c>
      <c r="D1623" s="20">
        <v>0.95640000000000003</v>
      </c>
      <c r="E1623" s="20">
        <v>0.97050000000000003</v>
      </c>
    </row>
    <row r="1626" spans="1:1012" ht="36.75" customHeight="1" x14ac:dyDescent="0.25">
      <c r="B1626" s="100"/>
    </row>
    <row r="1628" spans="1:1012" ht="36.75" customHeight="1" x14ac:dyDescent="0.25">
      <c r="A1628" s="20"/>
    </row>
  </sheetData>
  <autoFilter ref="A3:E1623" xr:uid="{469DE7DA-69FE-4C07-A4A4-91942B5C89CA}"/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FCC86-A7FA-43E7-A6C5-21557F069D2F}">
  <dimension ref="A1:F76"/>
  <sheetViews>
    <sheetView tabSelected="1" topLeftCell="A49" workbookViewId="0">
      <selection activeCell="E76" sqref="E76"/>
    </sheetView>
  </sheetViews>
  <sheetFormatPr defaultColWidth="13.85546875" defaultRowHeight="15.75" x14ac:dyDescent="0.25"/>
  <cols>
    <col min="1" max="1" width="7" style="101" customWidth="1"/>
    <col min="2" max="2" width="42.140625" style="101" customWidth="1"/>
    <col min="3" max="3" width="45.7109375" style="101" customWidth="1"/>
    <col min="4" max="4" width="31.7109375" style="101" customWidth="1"/>
    <col min="5" max="5" width="13.85546875" style="112"/>
    <col min="6" max="16384" width="13.85546875" style="101"/>
  </cols>
  <sheetData>
    <row r="1" spans="1:6" ht="33" customHeight="1" x14ac:dyDescent="0.25">
      <c r="A1" s="128" t="s">
        <v>869</v>
      </c>
      <c r="B1" s="128"/>
      <c r="C1" s="128"/>
      <c r="D1" s="128"/>
      <c r="E1" s="128"/>
      <c r="F1" s="128"/>
    </row>
    <row r="2" spans="1:6" x14ac:dyDescent="0.25">
      <c r="A2" s="129" t="s">
        <v>778</v>
      </c>
      <c r="B2" s="130" t="s">
        <v>779</v>
      </c>
      <c r="C2" s="129" t="s">
        <v>780</v>
      </c>
      <c r="D2" s="129" t="s">
        <v>781</v>
      </c>
      <c r="E2" s="131" t="s">
        <v>4</v>
      </c>
      <c r="F2" s="131" t="s">
        <v>57</v>
      </c>
    </row>
    <row r="3" spans="1:6" ht="15" customHeight="1" x14ac:dyDescent="0.25">
      <c r="A3" s="129"/>
      <c r="B3" s="130"/>
      <c r="C3" s="129"/>
      <c r="D3" s="129"/>
      <c r="E3" s="131"/>
      <c r="F3" s="131"/>
    </row>
    <row r="4" spans="1:6" x14ac:dyDescent="0.25">
      <c r="A4" s="74">
        <v>1</v>
      </c>
      <c r="B4" s="102" t="s">
        <v>782</v>
      </c>
      <c r="C4" s="103" t="s">
        <v>783</v>
      </c>
      <c r="D4" s="74" t="s">
        <v>784</v>
      </c>
      <c r="E4" s="104">
        <v>0.99</v>
      </c>
      <c r="F4" s="104">
        <v>0.99</v>
      </c>
    </row>
    <row r="5" spans="1:6" x14ac:dyDescent="0.25">
      <c r="A5" s="74">
        <v>2</v>
      </c>
      <c r="B5" s="102" t="s">
        <v>785</v>
      </c>
      <c r="C5" s="103" t="s">
        <v>786</v>
      </c>
      <c r="D5" s="74" t="s">
        <v>784</v>
      </c>
      <c r="E5" s="104">
        <v>0.99</v>
      </c>
      <c r="F5" s="104">
        <v>0.99</v>
      </c>
    </row>
    <row r="6" spans="1:6" x14ac:dyDescent="0.25">
      <c r="A6" s="74">
        <v>3</v>
      </c>
      <c r="B6" s="102" t="s">
        <v>787</v>
      </c>
      <c r="C6" s="103" t="s">
        <v>788</v>
      </c>
      <c r="D6" s="74" t="s">
        <v>784</v>
      </c>
      <c r="E6" s="104">
        <v>0.99</v>
      </c>
      <c r="F6" s="104">
        <v>0.99</v>
      </c>
    </row>
    <row r="7" spans="1:6" x14ac:dyDescent="0.25">
      <c r="A7" s="74">
        <v>4</v>
      </c>
      <c r="B7" s="102" t="s">
        <v>789</v>
      </c>
      <c r="C7" s="103" t="s">
        <v>790</v>
      </c>
      <c r="D7" s="74" t="s">
        <v>784</v>
      </c>
      <c r="E7" s="104">
        <v>0.99</v>
      </c>
      <c r="F7" s="104">
        <v>0.99</v>
      </c>
    </row>
    <row r="8" spans="1:6" x14ac:dyDescent="0.25">
      <c r="A8" s="74">
        <v>5</v>
      </c>
      <c r="B8" s="102" t="s">
        <v>791</v>
      </c>
      <c r="C8" s="103" t="s">
        <v>792</v>
      </c>
      <c r="D8" s="74" t="s">
        <v>784</v>
      </c>
      <c r="E8" s="104">
        <v>0.99</v>
      </c>
      <c r="F8" s="104">
        <v>0.99</v>
      </c>
    </row>
    <row r="9" spans="1:6" x14ac:dyDescent="0.25">
      <c r="A9" s="74">
        <v>6</v>
      </c>
      <c r="B9" s="102" t="s">
        <v>793</v>
      </c>
      <c r="C9" s="103" t="s">
        <v>794</v>
      </c>
      <c r="D9" s="74" t="s">
        <v>784</v>
      </c>
      <c r="E9" s="104">
        <v>0.99</v>
      </c>
      <c r="F9" s="104">
        <v>0.99</v>
      </c>
    </row>
    <row r="10" spans="1:6" x14ac:dyDescent="0.25">
      <c r="A10" s="74">
        <v>7</v>
      </c>
      <c r="B10" s="102" t="s">
        <v>795</v>
      </c>
      <c r="C10" s="103" t="s">
        <v>796</v>
      </c>
      <c r="D10" s="74" t="s">
        <v>784</v>
      </c>
      <c r="E10" s="104">
        <v>0.99</v>
      </c>
      <c r="F10" s="104">
        <v>0.99</v>
      </c>
    </row>
    <row r="11" spans="1:6" x14ac:dyDescent="0.25">
      <c r="A11" s="74">
        <v>8</v>
      </c>
      <c r="B11" s="102" t="s">
        <v>797</v>
      </c>
      <c r="C11" s="103" t="s">
        <v>798</v>
      </c>
      <c r="D11" s="74" t="s">
        <v>784</v>
      </c>
      <c r="E11" s="104">
        <v>0.99</v>
      </c>
      <c r="F11" s="104">
        <v>0.99</v>
      </c>
    </row>
    <row r="12" spans="1:6" x14ac:dyDescent="0.25">
      <c r="A12" s="74">
        <v>9</v>
      </c>
      <c r="B12" s="102" t="s">
        <v>799</v>
      </c>
      <c r="C12" s="103" t="s">
        <v>800</v>
      </c>
      <c r="D12" s="74" t="s">
        <v>784</v>
      </c>
      <c r="E12" s="104">
        <v>0.99</v>
      </c>
      <c r="F12" s="104">
        <v>0.99</v>
      </c>
    </row>
    <row r="13" spans="1:6" x14ac:dyDescent="0.25">
      <c r="A13" s="74">
        <v>10</v>
      </c>
      <c r="B13" s="102" t="s">
        <v>801</v>
      </c>
      <c r="C13" s="103" t="s">
        <v>802</v>
      </c>
      <c r="D13" s="74" t="s">
        <v>784</v>
      </c>
      <c r="E13" s="104">
        <v>0.99</v>
      </c>
      <c r="F13" s="104">
        <v>0.99</v>
      </c>
    </row>
    <row r="14" spans="1:6" x14ac:dyDescent="0.25">
      <c r="A14" s="74">
        <v>11</v>
      </c>
      <c r="B14" s="102" t="s">
        <v>803</v>
      </c>
      <c r="C14" s="103" t="s">
        <v>804</v>
      </c>
      <c r="D14" s="74" t="s">
        <v>784</v>
      </c>
      <c r="E14" s="104">
        <v>0.99</v>
      </c>
      <c r="F14" s="104">
        <v>0.99</v>
      </c>
    </row>
    <row r="15" spans="1:6" x14ac:dyDescent="0.25">
      <c r="A15" s="74">
        <v>12</v>
      </c>
      <c r="B15" s="102" t="s">
        <v>805</v>
      </c>
      <c r="C15" s="103" t="s">
        <v>806</v>
      </c>
      <c r="D15" s="74" t="s">
        <v>784</v>
      </c>
      <c r="E15" s="104">
        <v>0.99</v>
      </c>
      <c r="F15" s="104">
        <v>0.99</v>
      </c>
    </row>
    <row r="16" spans="1:6" x14ac:dyDescent="0.25">
      <c r="A16" s="74">
        <v>13</v>
      </c>
      <c r="B16" s="102" t="s">
        <v>807</v>
      </c>
      <c r="C16" s="103" t="s">
        <v>808</v>
      </c>
      <c r="D16" s="74" t="s">
        <v>784</v>
      </c>
      <c r="E16" s="104">
        <v>0.99</v>
      </c>
      <c r="F16" s="104">
        <v>0.99</v>
      </c>
    </row>
    <row r="17" spans="1:6" x14ac:dyDescent="0.25">
      <c r="A17" s="74">
        <v>14</v>
      </c>
      <c r="B17" s="102" t="s">
        <v>809</v>
      </c>
      <c r="C17" s="103" t="s">
        <v>810</v>
      </c>
      <c r="D17" s="74" t="s">
        <v>784</v>
      </c>
      <c r="E17" s="104">
        <v>0.99</v>
      </c>
      <c r="F17" s="104">
        <v>0.99</v>
      </c>
    </row>
    <row r="18" spans="1:6" x14ac:dyDescent="0.25">
      <c r="A18" s="74">
        <v>15</v>
      </c>
      <c r="B18" s="102" t="s">
        <v>811</v>
      </c>
      <c r="C18" s="103" t="s">
        <v>812</v>
      </c>
      <c r="D18" s="74" t="s">
        <v>784</v>
      </c>
      <c r="E18" s="104">
        <v>0.99</v>
      </c>
      <c r="F18" s="104">
        <v>0.99</v>
      </c>
    </row>
    <row r="19" spans="1:6" x14ac:dyDescent="0.25">
      <c r="A19" s="74">
        <v>16</v>
      </c>
      <c r="B19" s="102" t="s">
        <v>813</v>
      </c>
      <c r="C19" s="103" t="s">
        <v>814</v>
      </c>
      <c r="D19" s="74" t="s">
        <v>784</v>
      </c>
      <c r="E19" s="104">
        <v>0.99</v>
      </c>
      <c r="F19" s="104">
        <v>0.99</v>
      </c>
    </row>
    <row r="20" spans="1:6" x14ac:dyDescent="0.25">
      <c r="A20" s="74">
        <v>17</v>
      </c>
      <c r="B20" s="102" t="s">
        <v>815</v>
      </c>
      <c r="C20" s="103" t="s">
        <v>816</v>
      </c>
      <c r="D20" s="74" t="s">
        <v>784</v>
      </c>
      <c r="E20" s="104">
        <v>0.99</v>
      </c>
      <c r="F20" s="104">
        <v>0.99</v>
      </c>
    </row>
    <row r="21" spans="1:6" x14ac:dyDescent="0.25">
      <c r="A21" s="74">
        <v>18</v>
      </c>
      <c r="B21" s="102" t="s">
        <v>817</v>
      </c>
      <c r="C21" s="103" t="s">
        <v>818</v>
      </c>
      <c r="D21" s="74" t="s">
        <v>784</v>
      </c>
      <c r="E21" s="104">
        <v>0.99</v>
      </c>
      <c r="F21" s="104">
        <v>0.99</v>
      </c>
    </row>
    <row r="22" spans="1:6" x14ac:dyDescent="0.25">
      <c r="A22" s="74">
        <v>19</v>
      </c>
      <c r="B22" s="102" t="s">
        <v>819</v>
      </c>
      <c r="C22" s="103" t="s">
        <v>820</v>
      </c>
      <c r="D22" s="74" t="s">
        <v>784</v>
      </c>
      <c r="E22" s="104">
        <v>0.99</v>
      </c>
      <c r="F22" s="104">
        <v>0.99</v>
      </c>
    </row>
    <row r="23" spans="1:6" x14ac:dyDescent="0.25">
      <c r="A23" s="74">
        <v>20</v>
      </c>
      <c r="B23" s="102" t="s">
        <v>821</v>
      </c>
      <c r="C23" s="103" t="s">
        <v>822</v>
      </c>
      <c r="D23" s="74" t="s">
        <v>784</v>
      </c>
      <c r="E23" s="104">
        <v>0.99</v>
      </c>
      <c r="F23" s="104">
        <v>0.99</v>
      </c>
    </row>
    <row r="24" spans="1:6" x14ac:dyDescent="0.25">
      <c r="A24" s="74">
        <v>21</v>
      </c>
      <c r="B24" s="102" t="s">
        <v>823</v>
      </c>
      <c r="C24" s="103" t="s">
        <v>824</v>
      </c>
      <c r="D24" s="74" t="s">
        <v>784</v>
      </c>
      <c r="E24" s="104">
        <v>0.99</v>
      </c>
      <c r="F24" s="104">
        <v>0.99</v>
      </c>
    </row>
    <row r="25" spans="1:6" x14ac:dyDescent="0.25">
      <c r="A25" s="74">
        <v>22</v>
      </c>
      <c r="B25" s="102" t="s">
        <v>825</v>
      </c>
      <c r="C25" s="103" t="s">
        <v>826</v>
      </c>
      <c r="D25" s="74" t="s">
        <v>784</v>
      </c>
      <c r="E25" s="104">
        <v>0.99</v>
      </c>
      <c r="F25" s="104">
        <v>0.99</v>
      </c>
    </row>
    <row r="26" spans="1:6" x14ac:dyDescent="0.25">
      <c r="A26" s="74">
        <v>23</v>
      </c>
      <c r="B26" s="102" t="s">
        <v>827</v>
      </c>
      <c r="C26" s="103" t="s">
        <v>828</v>
      </c>
      <c r="D26" s="74" t="s">
        <v>784</v>
      </c>
      <c r="E26" s="104">
        <v>0.99</v>
      </c>
      <c r="F26" s="104">
        <v>0.99</v>
      </c>
    </row>
    <row r="27" spans="1:6" x14ac:dyDescent="0.25">
      <c r="A27" s="74">
        <v>24</v>
      </c>
      <c r="B27" s="102" t="s">
        <v>829</v>
      </c>
      <c r="C27" s="103" t="s">
        <v>830</v>
      </c>
      <c r="D27" s="74" t="s">
        <v>784</v>
      </c>
      <c r="E27" s="104">
        <v>0.99</v>
      </c>
      <c r="F27" s="104">
        <v>0.99</v>
      </c>
    </row>
    <row r="28" spans="1:6" x14ac:dyDescent="0.25">
      <c r="A28" s="74">
        <v>25</v>
      </c>
      <c r="B28" s="102" t="s">
        <v>831</v>
      </c>
      <c r="C28" s="103" t="s">
        <v>832</v>
      </c>
      <c r="D28" s="74" t="s">
        <v>784</v>
      </c>
      <c r="E28" s="104">
        <v>0.99</v>
      </c>
      <c r="F28" s="104">
        <v>0.99</v>
      </c>
    </row>
    <row r="29" spans="1:6" x14ac:dyDescent="0.25">
      <c r="A29" s="74">
        <v>26</v>
      </c>
      <c r="B29" s="102" t="s">
        <v>833</v>
      </c>
      <c r="C29" s="103" t="s">
        <v>834</v>
      </c>
      <c r="D29" s="74" t="s">
        <v>784</v>
      </c>
      <c r="E29" s="104">
        <v>0.99</v>
      </c>
      <c r="F29" s="104">
        <v>0.99</v>
      </c>
    </row>
    <row r="30" spans="1:6" x14ac:dyDescent="0.25">
      <c r="A30" s="74">
        <v>27</v>
      </c>
      <c r="B30" s="102" t="s">
        <v>835</v>
      </c>
      <c r="C30" s="103" t="s">
        <v>836</v>
      </c>
      <c r="D30" s="74" t="s">
        <v>784</v>
      </c>
      <c r="E30" s="104">
        <v>0.99</v>
      </c>
      <c r="F30" s="104">
        <v>0.99</v>
      </c>
    </row>
    <row r="31" spans="1:6" x14ac:dyDescent="0.25">
      <c r="A31" s="74">
        <v>28</v>
      </c>
      <c r="B31" s="102" t="s">
        <v>837</v>
      </c>
      <c r="C31" s="103" t="s">
        <v>838</v>
      </c>
      <c r="D31" s="74" t="s">
        <v>784</v>
      </c>
      <c r="E31" s="104">
        <v>0.99</v>
      </c>
      <c r="F31" s="104">
        <v>0.99</v>
      </c>
    </row>
    <row r="32" spans="1:6" x14ac:dyDescent="0.25">
      <c r="A32" s="74">
        <v>29</v>
      </c>
      <c r="B32" s="102" t="s">
        <v>839</v>
      </c>
      <c r="C32" s="103" t="s">
        <v>840</v>
      </c>
      <c r="D32" s="74" t="s">
        <v>784</v>
      </c>
      <c r="E32" s="104">
        <v>0.99</v>
      </c>
      <c r="F32" s="104">
        <v>0.99</v>
      </c>
    </row>
    <row r="33" spans="1:6" x14ac:dyDescent="0.25">
      <c r="A33" s="74">
        <v>30</v>
      </c>
      <c r="B33" s="102" t="s">
        <v>841</v>
      </c>
      <c r="C33" s="103" t="s">
        <v>842</v>
      </c>
      <c r="D33" s="74" t="s">
        <v>784</v>
      </c>
      <c r="E33" s="104">
        <v>0.99</v>
      </c>
      <c r="F33" s="104">
        <v>0.99</v>
      </c>
    </row>
    <row r="34" spans="1:6" x14ac:dyDescent="0.25">
      <c r="A34" s="74">
        <v>31</v>
      </c>
      <c r="B34" s="102" t="s">
        <v>843</v>
      </c>
      <c r="C34" s="103" t="s">
        <v>844</v>
      </c>
      <c r="D34" s="74" t="s">
        <v>784</v>
      </c>
      <c r="E34" s="104">
        <v>0.99</v>
      </c>
      <c r="F34" s="104">
        <v>0.99</v>
      </c>
    </row>
    <row r="35" spans="1:6" x14ac:dyDescent="0.25">
      <c r="A35" s="74">
        <v>32</v>
      </c>
      <c r="B35" s="102" t="s">
        <v>845</v>
      </c>
      <c r="C35" s="103" t="s">
        <v>846</v>
      </c>
      <c r="D35" s="74" t="s">
        <v>784</v>
      </c>
      <c r="E35" s="104">
        <v>0.99</v>
      </c>
      <c r="F35" s="104">
        <v>0.99</v>
      </c>
    </row>
    <row r="36" spans="1:6" x14ac:dyDescent="0.25">
      <c r="A36" s="74">
        <v>33</v>
      </c>
      <c r="B36" s="102" t="s">
        <v>847</v>
      </c>
      <c r="C36" s="105" t="s">
        <v>848</v>
      </c>
      <c r="D36" s="74" t="s">
        <v>784</v>
      </c>
      <c r="E36" s="104">
        <v>0.99</v>
      </c>
      <c r="F36" s="104">
        <v>0.99</v>
      </c>
    </row>
    <row r="37" spans="1:6" x14ac:dyDescent="0.25">
      <c r="A37" s="74">
        <v>34</v>
      </c>
      <c r="B37" s="102" t="s">
        <v>849</v>
      </c>
      <c r="C37" s="105" t="s">
        <v>850</v>
      </c>
      <c r="D37" s="74" t="s">
        <v>784</v>
      </c>
      <c r="E37" s="104">
        <v>0.99</v>
      </c>
      <c r="F37" s="104">
        <v>0.99</v>
      </c>
    </row>
    <row r="38" spans="1:6" x14ac:dyDescent="0.25">
      <c r="A38" s="74">
        <v>35</v>
      </c>
      <c r="B38" s="102" t="s">
        <v>851</v>
      </c>
      <c r="C38" s="103" t="s">
        <v>852</v>
      </c>
      <c r="D38" s="74" t="s">
        <v>784</v>
      </c>
      <c r="E38" s="104">
        <v>0.99</v>
      </c>
      <c r="F38" s="104">
        <v>0.99</v>
      </c>
    </row>
    <row r="39" spans="1:6" x14ac:dyDescent="0.25">
      <c r="A39" s="74">
        <v>36</v>
      </c>
      <c r="B39" s="102" t="s">
        <v>853</v>
      </c>
      <c r="C39" s="103" t="s">
        <v>854</v>
      </c>
      <c r="D39" s="74" t="s">
        <v>784</v>
      </c>
      <c r="E39" s="104">
        <v>0.99</v>
      </c>
      <c r="F39" s="104">
        <v>0.99</v>
      </c>
    </row>
    <row r="40" spans="1:6" x14ac:dyDescent="0.25">
      <c r="A40" s="74">
        <v>37</v>
      </c>
      <c r="B40" s="102" t="s">
        <v>855</v>
      </c>
      <c r="C40" s="103" t="s">
        <v>856</v>
      </c>
      <c r="D40" s="74" t="s">
        <v>784</v>
      </c>
      <c r="E40" s="104">
        <v>0.99</v>
      </c>
      <c r="F40" s="104">
        <v>0.99</v>
      </c>
    </row>
    <row r="41" spans="1:6" x14ac:dyDescent="0.25">
      <c r="A41" s="74">
        <v>38</v>
      </c>
      <c r="B41" s="102" t="s">
        <v>857</v>
      </c>
      <c r="C41" s="103" t="s">
        <v>858</v>
      </c>
      <c r="D41" s="74" t="s">
        <v>784</v>
      </c>
      <c r="E41" s="104">
        <v>0.99</v>
      </c>
      <c r="F41" s="104">
        <v>0.99</v>
      </c>
    </row>
    <row r="42" spans="1:6" x14ac:dyDescent="0.25">
      <c r="A42" s="74">
        <v>39</v>
      </c>
      <c r="B42" s="102" t="s">
        <v>859</v>
      </c>
      <c r="C42" s="103" t="s">
        <v>860</v>
      </c>
      <c r="D42" s="74" t="s">
        <v>784</v>
      </c>
      <c r="E42" s="104">
        <v>0.99</v>
      </c>
      <c r="F42" s="104">
        <v>0.99</v>
      </c>
    </row>
    <row r="43" spans="1:6" x14ac:dyDescent="0.25">
      <c r="A43" s="74">
        <v>40</v>
      </c>
      <c r="B43" s="102" t="s">
        <v>861</v>
      </c>
      <c r="C43" s="103" t="s">
        <v>862</v>
      </c>
      <c r="D43" s="74" t="s">
        <v>784</v>
      </c>
      <c r="E43" s="104">
        <v>0.99</v>
      </c>
      <c r="F43" s="104">
        <v>0.99</v>
      </c>
    </row>
    <row r="44" spans="1:6" x14ac:dyDescent="0.25">
      <c r="A44" s="74">
        <v>41</v>
      </c>
      <c r="B44" s="102" t="s">
        <v>863</v>
      </c>
      <c r="C44" s="103" t="s">
        <v>864</v>
      </c>
      <c r="D44" s="74" t="s">
        <v>784</v>
      </c>
      <c r="E44" s="104">
        <v>0.99</v>
      </c>
      <c r="F44" s="104">
        <v>0.99</v>
      </c>
    </row>
    <row r="45" spans="1:6" x14ac:dyDescent="0.25">
      <c r="A45" s="74">
        <v>42</v>
      </c>
      <c r="B45" s="102" t="s">
        <v>865</v>
      </c>
      <c r="C45" s="103" t="s">
        <v>866</v>
      </c>
      <c r="D45" s="74" t="s">
        <v>784</v>
      </c>
      <c r="E45" s="104">
        <v>0.99</v>
      </c>
      <c r="F45" s="104">
        <v>0.99</v>
      </c>
    </row>
    <row r="46" spans="1:6" x14ac:dyDescent="0.25">
      <c r="A46" s="74">
        <v>43</v>
      </c>
      <c r="B46" s="102" t="s">
        <v>867</v>
      </c>
      <c r="C46" s="103" t="s">
        <v>868</v>
      </c>
      <c r="D46" s="74" t="s">
        <v>784</v>
      </c>
      <c r="E46" s="104">
        <v>0.99</v>
      </c>
      <c r="F46" s="104">
        <v>0.99</v>
      </c>
    </row>
    <row r="47" spans="1:6" x14ac:dyDescent="0.25">
      <c r="A47" s="74">
        <v>44</v>
      </c>
      <c r="B47" s="103" t="s">
        <v>895</v>
      </c>
      <c r="C47" s="4" t="s">
        <v>875</v>
      </c>
      <c r="D47" s="74" t="s">
        <v>897</v>
      </c>
      <c r="E47" s="104">
        <v>0.95550000000000002</v>
      </c>
      <c r="F47" s="104">
        <f>0.92936</f>
        <v>0.92935999999999996</v>
      </c>
    </row>
    <row r="48" spans="1:6" x14ac:dyDescent="0.25">
      <c r="A48" s="74">
        <v>45</v>
      </c>
      <c r="B48" s="103" t="s">
        <v>895</v>
      </c>
      <c r="C48" s="4" t="s">
        <v>876</v>
      </c>
      <c r="D48" s="74" t="s">
        <v>897</v>
      </c>
      <c r="E48" s="104">
        <v>0.93069999999999997</v>
      </c>
      <c r="F48" s="104">
        <f t="shared" ref="F48:F66" si="0">0.92936</f>
        <v>0.92935999999999996</v>
      </c>
    </row>
    <row r="49" spans="1:6" x14ac:dyDescent="0.25">
      <c r="A49" s="74">
        <v>46</v>
      </c>
      <c r="B49" s="103" t="s">
        <v>895</v>
      </c>
      <c r="C49" s="4" t="s">
        <v>877</v>
      </c>
      <c r="D49" s="74" t="s">
        <v>897</v>
      </c>
      <c r="E49" s="104">
        <v>0.93069999999999997</v>
      </c>
      <c r="F49" s="104">
        <f t="shared" si="0"/>
        <v>0.92935999999999996</v>
      </c>
    </row>
    <row r="50" spans="1:6" x14ac:dyDescent="0.25">
      <c r="A50" s="74">
        <v>47</v>
      </c>
      <c r="B50" s="103" t="s">
        <v>895</v>
      </c>
      <c r="C50" s="4" t="s">
        <v>878</v>
      </c>
      <c r="D50" s="74" t="s">
        <v>897</v>
      </c>
      <c r="E50" s="104">
        <v>0.93069999999999997</v>
      </c>
      <c r="F50" s="104">
        <f t="shared" si="0"/>
        <v>0.92935999999999996</v>
      </c>
    </row>
    <row r="51" spans="1:6" x14ac:dyDescent="0.25">
      <c r="A51" s="74">
        <v>48</v>
      </c>
      <c r="B51" s="103" t="s">
        <v>895</v>
      </c>
      <c r="C51" s="4" t="s">
        <v>879</v>
      </c>
      <c r="D51" s="74" t="s">
        <v>897</v>
      </c>
      <c r="E51" s="106">
        <v>0.93069999999999997</v>
      </c>
      <c r="F51" s="104">
        <f t="shared" si="0"/>
        <v>0.92935999999999996</v>
      </c>
    </row>
    <row r="52" spans="1:6" x14ac:dyDescent="0.25">
      <c r="A52" s="74">
        <v>49</v>
      </c>
      <c r="B52" s="103" t="s">
        <v>895</v>
      </c>
      <c r="C52" s="4" t="s">
        <v>880</v>
      </c>
      <c r="D52" s="74" t="s">
        <v>897</v>
      </c>
      <c r="E52" s="106">
        <v>0.93069999999999997</v>
      </c>
      <c r="F52" s="104">
        <f t="shared" si="0"/>
        <v>0.92935999999999996</v>
      </c>
    </row>
    <row r="53" spans="1:6" x14ac:dyDescent="0.25">
      <c r="A53" s="74">
        <v>50</v>
      </c>
      <c r="B53" s="103" t="s">
        <v>895</v>
      </c>
      <c r="C53" s="4" t="s">
        <v>881</v>
      </c>
      <c r="D53" s="74" t="s">
        <v>897</v>
      </c>
      <c r="E53" s="104">
        <v>0.92620000000000002</v>
      </c>
      <c r="F53" s="104">
        <f t="shared" si="0"/>
        <v>0.92935999999999996</v>
      </c>
    </row>
    <row r="54" spans="1:6" x14ac:dyDescent="0.25">
      <c r="A54" s="74">
        <v>51</v>
      </c>
      <c r="B54" s="103" t="s">
        <v>895</v>
      </c>
      <c r="C54" s="4" t="s">
        <v>882</v>
      </c>
      <c r="D54" s="74" t="s">
        <v>897</v>
      </c>
      <c r="E54" s="104">
        <v>0.92620000000000002</v>
      </c>
      <c r="F54" s="104">
        <f t="shared" si="0"/>
        <v>0.92935999999999996</v>
      </c>
    </row>
    <row r="55" spans="1:6" x14ac:dyDescent="0.25">
      <c r="A55" s="74">
        <v>52</v>
      </c>
      <c r="B55" s="103" t="s">
        <v>895</v>
      </c>
      <c r="C55" s="4" t="s">
        <v>883</v>
      </c>
      <c r="D55" s="74" t="s">
        <v>897</v>
      </c>
      <c r="E55" s="104">
        <v>0.92620000000000002</v>
      </c>
      <c r="F55" s="104">
        <f t="shared" si="0"/>
        <v>0.92935999999999996</v>
      </c>
    </row>
    <row r="56" spans="1:6" x14ac:dyDescent="0.25">
      <c r="A56" s="74">
        <v>53</v>
      </c>
      <c r="B56" s="103" t="s">
        <v>895</v>
      </c>
      <c r="C56" s="4" t="s">
        <v>884</v>
      </c>
      <c r="D56" s="74" t="s">
        <v>897</v>
      </c>
      <c r="E56" s="104">
        <v>0.93069999999999997</v>
      </c>
      <c r="F56" s="104">
        <f t="shared" si="0"/>
        <v>0.92935999999999996</v>
      </c>
    </row>
    <row r="57" spans="1:6" x14ac:dyDescent="0.25">
      <c r="A57" s="74">
        <v>54</v>
      </c>
      <c r="B57" s="103" t="s">
        <v>895</v>
      </c>
      <c r="C57" s="4" t="s">
        <v>885</v>
      </c>
      <c r="D57" s="74" t="s">
        <v>897</v>
      </c>
      <c r="E57" s="104">
        <v>0.93069999999999997</v>
      </c>
      <c r="F57" s="104">
        <f t="shared" si="0"/>
        <v>0.92935999999999996</v>
      </c>
    </row>
    <row r="58" spans="1:6" x14ac:dyDescent="0.25">
      <c r="A58" s="74">
        <v>55</v>
      </c>
      <c r="B58" s="103" t="s">
        <v>895</v>
      </c>
      <c r="C58" s="4" t="s">
        <v>886</v>
      </c>
      <c r="D58" s="74" t="s">
        <v>897</v>
      </c>
      <c r="E58" s="104">
        <v>0.90149999999999997</v>
      </c>
      <c r="F58" s="104">
        <f t="shared" si="0"/>
        <v>0.92935999999999996</v>
      </c>
    </row>
    <row r="59" spans="1:6" x14ac:dyDescent="0.25">
      <c r="A59" s="74">
        <v>56</v>
      </c>
      <c r="B59" s="103" t="s">
        <v>895</v>
      </c>
      <c r="C59" s="4" t="s">
        <v>887</v>
      </c>
      <c r="D59" s="74" t="s">
        <v>897</v>
      </c>
      <c r="E59" s="104">
        <v>0.93069999999999997</v>
      </c>
      <c r="F59" s="104">
        <f t="shared" si="0"/>
        <v>0.92935999999999996</v>
      </c>
    </row>
    <row r="60" spans="1:6" x14ac:dyDescent="0.25">
      <c r="A60" s="74">
        <v>57</v>
      </c>
      <c r="B60" s="103" t="s">
        <v>895</v>
      </c>
      <c r="C60" s="4" t="s">
        <v>888</v>
      </c>
      <c r="D60" s="74" t="s">
        <v>897</v>
      </c>
      <c r="E60" s="104">
        <v>0.93069999999999997</v>
      </c>
      <c r="F60" s="104">
        <f t="shared" si="0"/>
        <v>0.92935999999999996</v>
      </c>
    </row>
    <row r="61" spans="1:6" x14ac:dyDescent="0.25">
      <c r="A61" s="74">
        <v>58</v>
      </c>
      <c r="B61" s="103" t="s">
        <v>895</v>
      </c>
      <c r="C61" s="4" t="s">
        <v>889</v>
      </c>
      <c r="D61" s="74" t="s">
        <v>897</v>
      </c>
      <c r="E61" s="104">
        <v>0.92620000000000002</v>
      </c>
      <c r="F61" s="104">
        <f t="shared" si="0"/>
        <v>0.92935999999999996</v>
      </c>
    </row>
    <row r="62" spans="1:6" x14ac:dyDescent="0.25">
      <c r="A62" s="74">
        <v>59</v>
      </c>
      <c r="B62" s="103" t="s">
        <v>895</v>
      </c>
      <c r="C62" s="4" t="s">
        <v>890</v>
      </c>
      <c r="D62" s="74" t="s">
        <v>897</v>
      </c>
      <c r="E62" s="104">
        <v>0.93069999999999997</v>
      </c>
      <c r="F62" s="104">
        <f t="shared" si="0"/>
        <v>0.92935999999999996</v>
      </c>
    </row>
    <row r="63" spans="1:6" x14ac:dyDescent="0.25">
      <c r="A63" s="74">
        <v>60</v>
      </c>
      <c r="B63" s="103" t="s">
        <v>895</v>
      </c>
      <c r="C63" s="4" t="s">
        <v>891</v>
      </c>
      <c r="D63" s="74" t="s">
        <v>897</v>
      </c>
      <c r="E63" s="104">
        <v>0.93069999999999997</v>
      </c>
      <c r="F63" s="104">
        <f t="shared" si="0"/>
        <v>0.92935999999999996</v>
      </c>
    </row>
    <row r="64" spans="1:6" x14ac:dyDescent="0.25">
      <c r="A64" s="74">
        <v>61</v>
      </c>
      <c r="B64" s="103" t="s">
        <v>895</v>
      </c>
      <c r="C64" s="4" t="s">
        <v>892</v>
      </c>
      <c r="D64" s="74" t="s">
        <v>897</v>
      </c>
      <c r="E64" s="104">
        <v>0.93069999999999997</v>
      </c>
      <c r="F64" s="104">
        <f t="shared" si="0"/>
        <v>0.92935999999999996</v>
      </c>
    </row>
    <row r="65" spans="1:6" x14ac:dyDescent="0.25">
      <c r="A65" s="74">
        <v>62</v>
      </c>
      <c r="B65" s="103" t="s">
        <v>895</v>
      </c>
      <c r="C65" s="4" t="s">
        <v>893</v>
      </c>
      <c r="D65" s="74" t="s">
        <v>897</v>
      </c>
      <c r="E65" s="104">
        <v>0.92620000000000002</v>
      </c>
      <c r="F65" s="104">
        <f t="shared" si="0"/>
        <v>0.92935999999999996</v>
      </c>
    </row>
    <row r="66" spans="1:6" x14ac:dyDescent="0.25">
      <c r="A66" s="74">
        <v>63</v>
      </c>
      <c r="B66" s="103" t="s">
        <v>895</v>
      </c>
      <c r="C66" s="4" t="s">
        <v>894</v>
      </c>
      <c r="D66" s="74" t="s">
        <v>897</v>
      </c>
      <c r="E66" s="104">
        <v>0.93069999999999997</v>
      </c>
      <c r="F66" s="104">
        <f t="shared" si="0"/>
        <v>0.92935999999999996</v>
      </c>
    </row>
    <row r="67" spans="1:6" x14ac:dyDescent="0.25">
      <c r="A67" s="74">
        <v>64</v>
      </c>
      <c r="B67" s="103" t="s">
        <v>895</v>
      </c>
      <c r="C67" s="102" t="s">
        <v>908</v>
      </c>
      <c r="D67" s="107" t="s">
        <v>896</v>
      </c>
      <c r="E67" s="108">
        <v>0.9163</v>
      </c>
      <c r="F67" s="109">
        <f>E67</f>
        <v>0.9163</v>
      </c>
    </row>
    <row r="68" spans="1:6" x14ac:dyDescent="0.25">
      <c r="A68" s="74">
        <v>65</v>
      </c>
      <c r="B68" s="103" t="s">
        <v>895</v>
      </c>
      <c r="C68" s="102" t="s">
        <v>909</v>
      </c>
      <c r="D68" s="107" t="s">
        <v>898</v>
      </c>
      <c r="E68" s="110">
        <v>0.97614999999999996</v>
      </c>
      <c r="F68" s="110">
        <v>0.97614999999999996</v>
      </c>
    </row>
    <row r="69" spans="1:6" x14ac:dyDescent="0.25">
      <c r="A69" s="74">
        <v>66</v>
      </c>
      <c r="B69" s="103" t="s">
        <v>895</v>
      </c>
      <c r="C69" s="103" t="s">
        <v>899</v>
      </c>
      <c r="D69" s="74" t="s">
        <v>900</v>
      </c>
      <c r="E69" s="104">
        <v>0.74</v>
      </c>
      <c r="F69" s="104">
        <v>0.71</v>
      </c>
    </row>
    <row r="70" spans="1:6" x14ac:dyDescent="0.25">
      <c r="A70" s="74">
        <v>67</v>
      </c>
      <c r="B70" s="103" t="s">
        <v>895</v>
      </c>
      <c r="C70" s="103" t="s">
        <v>901</v>
      </c>
      <c r="D70" s="74" t="s">
        <v>900</v>
      </c>
      <c r="E70" s="104">
        <v>0.72</v>
      </c>
      <c r="F70" s="104">
        <v>0.71</v>
      </c>
    </row>
    <row r="71" spans="1:6" x14ac:dyDescent="0.25">
      <c r="A71" s="74">
        <v>68</v>
      </c>
      <c r="B71" s="103" t="s">
        <v>895</v>
      </c>
      <c r="C71" s="103" t="s">
        <v>902</v>
      </c>
      <c r="D71" s="74" t="s">
        <v>900</v>
      </c>
      <c r="E71" s="104">
        <v>0.67</v>
      </c>
      <c r="F71" s="104">
        <v>0.71</v>
      </c>
    </row>
    <row r="72" spans="1:6" x14ac:dyDescent="0.25">
      <c r="A72" s="74">
        <v>69</v>
      </c>
      <c r="B72" s="103" t="s">
        <v>870</v>
      </c>
      <c r="C72" s="103"/>
      <c r="D72" s="111" t="s">
        <v>871</v>
      </c>
      <c r="E72" s="106">
        <v>0.94</v>
      </c>
      <c r="F72" s="13">
        <v>0.96170999999999995</v>
      </c>
    </row>
    <row r="73" spans="1:6" x14ac:dyDescent="0.25">
      <c r="A73" s="74">
        <v>70</v>
      </c>
      <c r="B73" s="103" t="s">
        <v>872</v>
      </c>
      <c r="C73" s="103"/>
      <c r="D73" s="111" t="s">
        <v>871</v>
      </c>
      <c r="E73" s="106">
        <v>0.96894999999999998</v>
      </c>
      <c r="F73" s="13">
        <v>0.96170999999999995</v>
      </c>
    </row>
    <row r="74" spans="1:6" x14ac:dyDescent="0.25">
      <c r="A74" s="74">
        <v>71</v>
      </c>
      <c r="B74" s="103" t="s">
        <v>873</v>
      </c>
      <c r="C74" s="103"/>
      <c r="D74" s="111" t="s">
        <v>871</v>
      </c>
      <c r="E74" s="106">
        <v>0.96894999999999998</v>
      </c>
      <c r="F74" s="13">
        <v>0.96170999999999995</v>
      </c>
    </row>
    <row r="75" spans="1:6" ht="31.5" x14ac:dyDescent="0.25">
      <c r="A75" s="74">
        <v>72</v>
      </c>
      <c r="B75" s="105" t="s">
        <v>874</v>
      </c>
      <c r="C75" s="103"/>
      <c r="D75" s="111" t="s">
        <v>871</v>
      </c>
      <c r="E75" s="106">
        <v>0.96894999999999998</v>
      </c>
      <c r="F75" s="13">
        <v>0.96170999999999995</v>
      </c>
    </row>
    <row r="76" spans="1:6" ht="47.25" x14ac:dyDescent="0.25">
      <c r="A76" s="13">
        <v>73</v>
      </c>
      <c r="B76" s="9" t="s">
        <v>930</v>
      </c>
      <c r="C76" s="103"/>
      <c r="D76" s="74" t="s">
        <v>929</v>
      </c>
      <c r="E76" s="13">
        <v>0.71870000000000001</v>
      </c>
      <c r="F76" s="13">
        <v>0.71870000000000001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Потребители</vt:lpstr>
      <vt:lpstr>объекты образования</vt:lpstr>
      <vt:lpstr>МКД</vt:lpstr>
      <vt:lpstr>ТСО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2025-11-18T12:08:08Z</dcterms:modified>
</cp:coreProperties>
</file>