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3" i="1" l="1"/>
  <c r="C113" i="1"/>
  <c r="D109" i="1"/>
  <c r="C109" i="1"/>
  <c r="D106" i="1"/>
  <c r="C106" i="1"/>
  <c r="D104" i="1"/>
  <c r="C104" i="1"/>
  <c r="D102" i="1"/>
  <c r="C102" i="1"/>
  <c r="D99" i="1"/>
  <c r="C99" i="1"/>
  <c r="D95" i="1"/>
  <c r="C95" i="1"/>
  <c r="D89" i="1"/>
  <c r="C89" i="1"/>
  <c r="D81" i="1"/>
  <c r="C81" i="1"/>
  <c r="D75" i="1"/>
  <c r="C75" i="1"/>
  <c r="D69" i="1"/>
  <c r="C69" i="1"/>
  <c r="D67" i="1"/>
  <c r="C67" i="1"/>
  <c r="D64" i="1"/>
  <c r="C64" i="1"/>
  <c r="D62" i="1"/>
  <c r="C62" i="1"/>
  <c r="D58" i="1"/>
  <c r="C58" i="1"/>
  <c r="D53" i="1"/>
  <c r="C53" i="1"/>
  <c r="D49" i="1"/>
  <c r="C49" i="1"/>
  <c r="D45" i="1"/>
  <c r="C45" i="1"/>
  <c r="D41" i="1"/>
  <c r="C41" i="1"/>
  <c r="D39" i="1"/>
  <c r="C39" i="1"/>
  <c r="D35" i="1"/>
  <c r="C35" i="1"/>
  <c r="D33" i="1"/>
  <c r="C33" i="1"/>
  <c r="D31" i="1"/>
  <c r="C31" i="1"/>
  <c r="D21" i="1"/>
  <c r="D18" i="1" s="1"/>
  <c r="C21" i="1"/>
  <c r="C18" i="1" s="1"/>
  <c r="D6" i="1"/>
  <c r="D4" i="1" s="1"/>
  <c r="C6" i="1"/>
  <c r="C4" i="1" s="1"/>
  <c r="C115" i="1" s="1"/>
  <c r="D115" i="1" l="1"/>
</calcChain>
</file>

<file path=xl/sharedStrings.xml><?xml version="1.0" encoding="utf-8"?>
<sst xmlns="http://schemas.openxmlformats.org/spreadsheetml/2006/main" count="192" uniqueCount="96">
  <si>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</si>
  <si>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</si>
  <si>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</si>
  <si>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</si>
  <si>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</si>
  <si>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</si>
  <si>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</si>
  <si>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</si>
  <si>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</si>
  <si>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</si>
  <si>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</si>
  <si>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</si>
  <si>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</si>
  <si>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</si>
  <si>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</si>
  <si>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</si>
  <si>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</si>
  <si>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</si>
  <si>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</si>
  <si>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</si>
  <si>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</si>
  <si>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</si>
  <si>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</si>
  <si>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</si>
  <si>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</si>
  <si>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</si>
  <si>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</si>
  <si>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</si>
  <si>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</si>
  <si>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</si>
  <si>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</si>
  <si>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</si>
  <si>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</si>
  <si>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</si>
  <si>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</si>
  <si>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</si>
  <si>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</si>
  <si>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</si>
  <si>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</si>
  <si>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</si>
  <si>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</si>
  <si>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</si>
  <si>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</si>
  <si>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</si>
  <si>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</si>
  <si>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</si>
  <si>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</si>
  <si>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</si>
  <si>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</si>
  <si>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</si>
  <si>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</si>
  <si>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</si>
  <si>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</si>
  <si>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</si>
  <si>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</si>
  <si>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</si>
  <si>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</si>
  <si>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</si>
  <si>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</si>
  <si>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</si>
  <si>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</si>
  <si>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</si>
  <si>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</si>
  <si>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</si>
  <si>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</si>
  <si>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</si>
  <si>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</si>
  <si>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</si>
  <si>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</si>
  <si>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</si>
  <si>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</si>
  <si>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</si>
  <si>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</si>
  <si>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</si>
  <si>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</si>
  <si>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</si>
  <si>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</si>
  <si>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 Cyr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</si>
  <si>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 Cyr"/>
        <charset val="204"/>
      </rPr>
      <t>(011Ю650500)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</si>
  <si>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 Cyr"/>
        <charset val="204"/>
      </rPr>
      <t>(011Ю653030)</t>
    </r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</si>
  <si>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</si>
  <si>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С.В.Федоров</t>
  </si>
  <si>
    <r>
      <t>Мероприятие "Модернизация муниципальных театров"</t>
    </r>
    <r>
      <rPr>
        <i/>
        <sz val="8"/>
        <rFont val="Arial Cyr"/>
        <charset val="204"/>
      </rPr>
      <t>(113Я5А5132)</t>
    </r>
  </si>
  <si>
    <r>
      <t>Мероприятие "Оснащение образовательных организаций в сфере культуры музыкальными инструментами, оборудованием и учебными материалами"</t>
    </r>
    <r>
      <rPr>
        <i/>
        <sz val="8"/>
        <rFont val="Arial Cyr"/>
        <charset val="204"/>
      </rPr>
      <t>(113Я555194)</t>
    </r>
  </si>
  <si>
    <r>
      <t>Мероприятие "Модернизация региональных и муниципальных театров"</t>
    </r>
    <r>
      <rPr>
        <i/>
        <sz val="8"/>
        <rFont val="Arial Cyr"/>
        <charset val="204"/>
      </rPr>
      <t>(113Я555132)</t>
    </r>
  </si>
  <si>
    <t>1800000000</t>
  </si>
  <si>
    <t>Муниципальная программа "Развитие физической культуры и спорта в городском округе город Дзержинск"</t>
  </si>
  <si>
    <r>
      <t>Мероприятие "Обеспечение мероприятий по переселению граждан из аварийного жилищного фонда за счет средств областного и местного бюджетов"</t>
    </r>
    <r>
      <rPr>
        <i/>
        <sz val="8"/>
        <rFont val="Arial"/>
        <family val="2"/>
        <charset val="204"/>
      </rPr>
      <t>(083И26748V)</t>
    </r>
  </si>
  <si>
    <r>
      <t>Мероприятие "Капитальный ремонт и ремонт автомобильных дорог общего пользования местного значения"(</t>
    </r>
    <r>
      <rPr>
        <i/>
        <sz val="8"/>
        <rFont val="Arial Cyr"/>
        <charset val="204"/>
      </rPr>
      <t>021И8А4470)</t>
    </r>
  </si>
  <si>
    <t>Муниципальная программа "Профилактика терроризма и экстремизма, минимизация и ликвидация последствий терроризма на территории городского округа город Дзержинск"</t>
  </si>
  <si>
    <t>1900000000</t>
  </si>
  <si>
    <t>Муниципальная программа "Информационный город – информирование населения о деятельности органов местного самоуправления на территории городского округа город Дзержинск"</t>
  </si>
  <si>
    <r>
      <t>Мероприятие "Реализация программ формирования современной городской среды (федеральный, областной и местный бюджеты)"</t>
    </r>
    <r>
      <rPr>
        <i/>
        <sz val="8"/>
        <rFont val="Arial Cyr"/>
        <charset val="204"/>
      </rPr>
      <t>(152И455550)</t>
    </r>
  </si>
  <si>
    <r>
      <t>Мероприятие "Реализация проектов победителей Всероссийского конкурса лучших проектов создания комфортной городской среды" (федеральный, областной местный бюджеты)</t>
    </r>
    <r>
      <rPr>
        <i/>
        <sz val="8"/>
        <color theme="1"/>
        <rFont val="Arial"/>
        <family val="2"/>
        <charset val="204"/>
      </rPr>
      <t>(152И454240)</t>
    </r>
  </si>
  <si>
    <r>
      <t>Мероприятие "Реализация проектов победителей Всероссийского конкурса лучших проектов создания комфортной городской среды" (областной, местный бюджеты)</t>
    </r>
    <r>
      <rPr>
        <i/>
        <sz val="8"/>
        <rFont val="Arial Cyr"/>
        <charset val="204"/>
      </rPr>
      <t>(152И4А4240)</t>
    </r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</si>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</sst>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  <font>
      <u/>
      <sz val="8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/>
    <xf numFmtId="49" fontId="4" fillId="0" borderId="1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0" fontId="13" fillId="0" borderId="0" xfId="0" applyFont="1" applyFill="1" applyBorder="1"/>
    <xf numFmtId="0" fontId="7" fillId="0" borderId="0" xfId="0" applyFont="1" applyFill="1" applyBorder="1"/>
    <xf numFmtId="4" fontId="12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12" xfId="0" applyFont="1" applyFill="1" applyBorder="1"/>
    <xf numFmtId="4" fontId="7" fillId="0" borderId="0" xfId="0" applyNumberFormat="1" applyFont="1" applyFill="1"/>
    <xf numFmtId="0" fontId="7" fillId="0" borderId="1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/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5" fillId="2" borderId="0" xfId="0" applyNumberFormat="1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9" fontId="5" fillId="0" borderId="1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17" fillId="0" borderId="4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" fontId="11" fillId="0" borderId="4" xfId="0" applyNumberFormat="1" applyFont="1" applyFill="1" applyBorder="1"/>
    <xf numFmtId="49" fontId="18" fillId="0" borderId="15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8"/>
  <sheetViews>
    <sheetView tabSelected="1" topLeftCell="A103" workbookViewId="0">
      <selection activeCell="F76" sqref="F76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115" t="s">
        <v>95</v>
      </c>
      <c r="B1" s="116"/>
      <c r="C1" s="116"/>
      <c r="D1" s="117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112" t="s">
        <v>2</v>
      </c>
      <c r="B3" s="118"/>
      <c r="C3" s="118"/>
      <c r="D3" s="119"/>
      <c r="G3" s="5"/>
    </row>
    <row r="4" spans="1:8" ht="29.25" customHeight="1" x14ac:dyDescent="0.25">
      <c r="A4" s="120" t="s">
        <v>3</v>
      </c>
      <c r="B4" s="106"/>
      <c r="C4" s="6">
        <f>SUM(C5:C17)-C6-C7-C8-C9</f>
        <v>5643399633.3599997</v>
      </c>
      <c r="D4" s="6">
        <f>SUM(D5:D17)-D6-D7-D8-D9</f>
        <v>744139844.42000008</v>
      </c>
      <c r="E4" s="7"/>
      <c r="F4" s="8"/>
      <c r="G4" s="9"/>
    </row>
    <row r="5" spans="1:8" ht="33" customHeight="1" x14ac:dyDescent="0.25">
      <c r="A5" s="98" t="s">
        <v>4</v>
      </c>
      <c r="B5" s="10" t="s">
        <v>5</v>
      </c>
      <c r="C5" s="11">
        <v>3459610947.4000001</v>
      </c>
      <c r="D5" s="11">
        <v>467974383.49000001</v>
      </c>
      <c r="E5" s="12"/>
      <c r="F5" s="13"/>
    </row>
    <row r="6" spans="1:8" ht="15" x14ac:dyDescent="0.25">
      <c r="A6" s="99"/>
      <c r="B6" s="78" t="s">
        <v>6</v>
      </c>
      <c r="C6" s="11">
        <f>SUM(C7+C8+C9)</f>
        <v>88832200.640000001</v>
      </c>
      <c r="D6" s="11">
        <f>SUM(D7+D8+D9)</f>
        <v>12932189.75</v>
      </c>
      <c r="E6" s="14"/>
      <c r="F6" s="15"/>
    </row>
    <row r="7" spans="1:8" ht="50.25" customHeight="1" x14ac:dyDescent="0.25">
      <c r="A7" s="99"/>
      <c r="B7" s="63" t="s">
        <v>77</v>
      </c>
      <c r="C7" s="31">
        <v>10477860.640000001</v>
      </c>
      <c r="D7" s="31">
        <v>1538045.06</v>
      </c>
      <c r="E7" s="18"/>
      <c r="F7" s="18"/>
      <c r="G7" s="18"/>
      <c r="H7" s="18"/>
    </row>
    <row r="8" spans="1:8" ht="66.75" customHeight="1" x14ac:dyDescent="0.25">
      <c r="A8" s="99"/>
      <c r="B8" s="16" t="s">
        <v>78</v>
      </c>
      <c r="C8" s="31">
        <v>2812300</v>
      </c>
      <c r="D8" s="31">
        <v>404219.69</v>
      </c>
      <c r="E8" s="18"/>
      <c r="F8" s="18"/>
      <c r="G8" s="13"/>
    </row>
    <row r="9" spans="1:8" ht="93.75" customHeight="1" x14ac:dyDescent="0.25">
      <c r="A9" s="101"/>
      <c r="B9" s="16" t="s">
        <v>79</v>
      </c>
      <c r="C9" s="17">
        <v>75542040</v>
      </c>
      <c r="D9" s="17">
        <v>10989925</v>
      </c>
      <c r="E9" s="18"/>
      <c r="F9" s="18"/>
      <c r="G9" s="13"/>
    </row>
    <row r="10" spans="1:8" ht="45.75" customHeight="1" x14ac:dyDescent="0.25">
      <c r="A10" s="66" t="s">
        <v>47</v>
      </c>
      <c r="B10" s="19" t="s">
        <v>48</v>
      </c>
      <c r="C10" s="17">
        <v>712272.89</v>
      </c>
      <c r="D10" s="17">
        <v>0</v>
      </c>
      <c r="E10" s="18"/>
      <c r="F10" s="18"/>
      <c r="G10" s="13"/>
    </row>
    <row r="11" spans="1:8" ht="33.75" x14ac:dyDescent="0.25">
      <c r="A11" s="66" t="s">
        <v>9</v>
      </c>
      <c r="B11" s="19" t="s">
        <v>10</v>
      </c>
      <c r="C11" s="11">
        <v>100000</v>
      </c>
      <c r="D11" s="11">
        <v>0</v>
      </c>
      <c r="E11" s="14"/>
      <c r="F11" s="15"/>
      <c r="G11" s="25"/>
      <c r="H11" s="25"/>
    </row>
    <row r="12" spans="1:8" ht="33.75" x14ac:dyDescent="0.25">
      <c r="A12" s="66" t="s">
        <v>11</v>
      </c>
      <c r="B12" s="19" t="s">
        <v>12</v>
      </c>
      <c r="C12" s="11">
        <v>2106920581.47</v>
      </c>
      <c r="D12" s="11">
        <v>276156110.93000001</v>
      </c>
      <c r="E12" s="12"/>
      <c r="F12" s="13"/>
      <c r="G12" s="25"/>
      <c r="H12" s="25"/>
    </row>
    <row r="13" spans="1:8" ht="33.75" x14ac:dyDescent="0.25">
      <c r="A13" s="66" t="s">
        <v>13</v>
      </c>
      <c r="B13" s="19" t="s">
        <v>14</v>
      </c>
      <c r="C13" s="11">
        <v>13942631.560000001</v>
      </c>
      <c r="D13" s="11">
        <v>0</v>
      </c>
      <c r="E13" s="12"/>
      <c r="F13" s="13"/>
    </row>
    <row r="14" spans="1:8" ht="26.25" customHeight="1" x14ac:dyDescent="0.25">
      <c r="A14" s="66" t="s">
        <v>15</v>
      </c>
      <c r="B14" s="19" t="s">
        <v>16</v>
      </c>
      <c r="C14" s="11">
        <v>811093.35</v>
      </c>
      <c r="D14" s="11">
        <v>0</v>
      </c>
      <c r="E14" s="14"/>
      <c r="F14" s="15"/>
    </row>
    <row r="15" spans="1:8" ht="45.75" customHeight="1" x14ac:dyDescent="0.25">
      <c r="A15" s="66" t="s">
        <v>17</v>
      </c>
      <c r="B15" s="19" t="s">
        <v>18</v>
      </c>
      <c r="C15" s="11">
        <v>22584700</v>
      </c>
      <c r="D15" s="11">
        <v>0</v>
      </c>
      <c r="E15" s="14"/>
      <c r="F15" s="15"/>
    </row>
    <row r="16" spans="1:8" ht="24.75" customHeight="1" x14ac:dyDescent="0.25">
      <c r="A16" s="66" t="s">
        <v>20</v>
      </c>
      <c r="B16" s="19" t="s">
        <v>21</v>
      </c>
      <c r="C16" s="11">
        <v>38154361.689999998</v>
      </c>
      <c r="D16" s="11">
        <v>9350</v>
      </c>
      <c r="E16" s="14"/>
      <c r="F16" s="15"/>
    </row>
    <row r="17" spans="1:8" ht="42" customHeight="1" x14ac:dyDescent="0.25">
      <c r="A17" s="66" t="s">
        <v>22</v>
      </c>
      <c r="B17" s="19" t="s">
        <v>23</v>
      </c>
      <c r="C17" s="11">
        <v>563045</v>
      </c>
      <c r="D17" s="11">
        <v>0</v>
      </c>
      <c r="E17" s="14"/>
      <c r="F17" s="15"/>
    </row>
    <row r="18" spans="1:8" ht="33" customHeight="1" x14ac:dyDescent="0.25">
      <c r="A18" s="105" t="s">
        <v>24</v>
      </c>
      <c r="B18" s="94"/>
      <c r="C18" s="6">
        <f>SUM(C19:C30)-C21-C22-C23-C24</f>
        <v>1589170716.5</v>
      </c>
      <c r="D18" s="6">
        <f>SUM(D20:D30)-D21-D22-D23-D24</f>
        <v>247297435.88</v>
      </c>
      <c r="E18" s="20"/>
      <c r="F18" s="13"/>
    </row>
    <row r="19" spans="1:8" ht="39" customHeight="1" x14ac:dyDescent="0.25">
      <c r="A19" s="71" t="s">
        <v>47</v>
      </c>
      <c r="B19" s="86" t="s">
        <v>48</v>
      </c>
      <c r="C19" s="11">
        <v>87500</v>
      </c>
      <c r="D19" s="11">
        <v>0</v>
      </c>
      <c r="E19" s="20"/>
      <c r="F19" s="13"/>
    </row>
    <row r="20" spans="1:8" ht="26.25" customHeight="1" x14ac:dyDescent="0.25">
      <c r="A20" s="98" t="s">
        <v>25</v>
      </c>
      <c r="B20" s="67" t="s">
        <v>26</v>
      </c>
      <c r="C20" s="11">
        <v>784003438.33000004</v>
      </c>
      <c r="D20" s="11">
        <v>117984285</v>
      </c>
      <c r="E20" s="12"/>
      <c r="F20" s="13"/>
    </row>
    <row r="21" spans="1:8" ht="20.25" customHeight="1" x14ac:dyDescent="0.25">
      <c r="A21" s="99"/>
      <c r="B21" s="78" t="s">
        <v>6</v>
      </c>
      <c r="C21" s="11">
        <f>SUM(C22+C23+C24)</f>
        <v>61722340.009999998</v>
      </c>
      <c r="D21" s="11">
        <f>SUM(D22+D23+D24)</f>
        <v>0</v>
      </c>
      <c r="E21" s="12"/>
      <c r="F21" s="13"/>
      <c r="G21" s="5"/>
    </row>
    <row r="22" spans="1:8" ht="23.25" customHeight="1" x14ac:dyDescent="0.25">
      <c r="A22" s="99"/>
      <c r="B22" s="16" t="s">
        <v>82</v>
      </c>
      <c r="C22" s="31">
        <v>34207590</v>
      </c>
      <c r="D22" s="31">
        <v>0</v>
      </c>
      <c r="E22" s="12"/>
      <c r="F22" s="13"/>
    </row>
    <row r="23" spans="1:8" ht="43.5" customHeight="1" x14ac:dyDescent="0.25">
      <c r="A23" s="99"/>
      <c r="B23" s="16" t="s">
        <v>83</v>
      </c>
      <c r="C23" s="87">
        <v>5919000.0099999998</v>
      </c>
      <c r="D23" s="87">
        <v>0</v>
      </c>
      <c r="E23" s="12"/>
      <c r="F23" s="13"/>
    </row>
    <row r="24" spans="1:8" ht="30" customHeight="1" x14ac:dyDescent="0.25">
      <c r="A24" s="101"/>
      <c r="B24" s="88" t="s">
        <v>84</v>
      </c>
      <c r="C24" s="87">
        <v>21595750</v>
      </c>
      <c r="D24" s="87">
        <v>0</v>
      </c>
      <c r="E24" s="12"/>
      <c r="F24" s="13"/>
    </row>
    <row r="25" spans="1:8" ht="33.75" x14ac:dyDescent="0.25">
      <c r="A25" s="83" t="s">
        <v>13</v>
      </c>
      <c r="B25" s="68" t="s">
        <v>14</v>
      </c>
      <c r="C25" s="21">
        <v>145292132.83000001</v>
      </c>
      <c r="D25" s="21">
        <v>24870000</v>
      </c>
      <c r="E25" s="12"/>
      <c r="F25" s="13"/>
      <c r="G25" s="89"/>
      <c r="H25" s="90"/>
    </row>
    <row r="26" spans="1:8" ht="24.75" customHeight="1" x14ac:dyDescent="0.25">
      <c r="A26" s="66" t="s">
        <v>15</v>
      </c>
      <c r="B26" s="10" t="s">
        <v>16</v>
      </c>
      <c r="C26" s="11">
        <v>877430</v>
      </c>
      <c r="D26" s="11">
        <v>0</v>
      </c>
      <c r="E26" s="14"/>
      <c r="F26" s="15"/>
    </row>
    <row r="27" spans="1:8" ht="45.75" customHeight="1" x14ac:dyDescent="0.25">
      <c r="A27" s="66" t="s">
        <v>17</v>
      </c>
      <c r="B27" s="19" t="s">
        <v>27</v>
      </c>
      <c r="C27" s="11">
        <v>18003600</v>
      </c>
      <c r="D27" s="11">
        <v>4403600</v>
      </c>
      <c r="E27" s="14"/>
      <c r="F27" s="25"/>
    </row>
    <row r="28" spans="1:8" ht="45.75" customHeight="1" x14ac:dyDescent="0.25">
      <c r="A28" s="66" t="s">
        <v>85</v>
      </c>
      <c r="B28" s="10" t="s">
        <v>86</v>
      </c>
      <c r="C28" s="11">
        <v>638834820.34000003</v>
      </c>
      <c r="D28" s="11">
        <v>99554917.879999995</v>
      </c>
      <c r="E28" s="14"/>
      <c r="F28" s="25"/>
    </row>
    <row r="29" spans="1:8" ht="27.75" customHeight="1" x14ac:dyDescent="0.25">
      <c r="A29" s="66" t="s">
        <v>20</v>
      </c>
      <c r="B29" s="10" t="s">
        <v>21</v>
      </c>
      <c r="C29" s="11">
        <v>2061796</v>
      </c>
      <c r="D29" s="11">
        <v>484633</v>
      </c>
      <c r="E29" s="14"/>
      <c r="F29" s="25"/>
      <c r="G29" s="25"/>
    </row>
    <row r="30" spans="1:8" ht="40.5" customHeight="1" x14ac:dyDescent="0.25">
      <c r="A30" s="66" t="s">
        <v>22</v>
      </c>
      <c r="B30" s="19" t="s">
        <v>23</v>
      </c>
      <c r="C30" s="11">
        <v>9999</v>
      </c>
      <c r="D30" s="11">
        <v>0</v>
      </c>
      <c r="E30" s="14"/>
      <c r="F30" s="25"/>
      <c r="G30" s="25"/>
    </row>
    <row r="31" spans="1:8" ht="18" customHeight="1" x14ac:dyDescent="0.25">
      <c r="A31" s="105" t="s">
        <v>28</v>
      </c>
      <c r="B31" s="106"/>
      <c r="C31" s="76">
        <f>SUM(C32)</f>
        <v>58850500</v>
      </c>
      <c r="D31" s="76">
        <f>SUM(D32)</f>
        <v>15156801.15</v>
      </c>
      <c r="E31" s="12"/>
      <c r="F31" s="25"/>
    </row>
    <row r="32" spans="1:8" ht="27" customHeight="1" x14ac:dyDescent="0.25">
      <c r="A32" s="66" t="s">
        <v>20</v>
      </c>
      <c r="B32" s="22" t="s">
        <v>21</v>
      </c>
      <c r="C32" s="11">
        <v>58850500</v>
      </c>
      <c r="D32" s="11">
        <v>15156801.15</v>
      </c>
      <c r="E32" s="20"/>
      <c r="F32" s="13"/>
    </row>
    <row r="33" spans="1:75" ht="26.25" customHeight="1" x14ac:dyDescent="0.25">
      <c r="A33" s="105" t="s">
        <v>29</v>
      </c>
      <c r="B33" s="106"/>
      <c r="C33" s="6">
        <f>SUM(C34:C38)-C35-C36</f>
        <v>212839533.11000001</v>
      </c>
      <c r="D33" s="6">
        <f>SUM(D34:D38)-D35-D36</f>
        <v>9652691.0300000012</v>
      </c>
      <c r="E33" s="14"/>
      <c r="F33" s="15"/>
    </row>
    <row r="34" spans="1:75" ht="28.5" customHeight="1" x14ac:dyDescent="0.25">
      <c r="A34" s="98" t="s">
        <v>30</v>
      </c>
      <c r="B34" s="19" t="s">
        <v>31</v>
      </c>
      <c r="C34" s="11">
        <v>94723035.129999995</v>
      </c>
      <c r="D34" s="11">
        <v>0</v>
      </c>
      <c r="E34" s="14"/>
      <c r="F34" s="15"/>
    </row>
    <row r="35" spans="1:75" ht="23.25" customHeight="1" x14ac:dyDescent="0.25">
      <c r="A35" s="99"/>
      <c r="B35" s="78" t="s">
        <v>6</v>
      </c>
      <c r="C35" s="11">
        <f>SUM(C36:C36)</f>
        <v>992191.91</v>
      </c>
      <c r="D35" s="11">
        <f>SUM(D36:D36)</f>
        <v>0</v>
      </c>
      <c r="E35" s="14"/>
    </row>
    <row r="36" spans="1:75" ht="51" customHeight="1" x14ac:dyDescent="0.25">
      <c r="A36" s="99"/>
      <c r="B36" s="81" t="s">
        <v>87</v>
      </c>
      <c r="C36" s="11">
        <v>992191.91</v>
      </c>
      <c r="D36" s="11">
        <v>0</v>
      </c>
      <c r="E36" s="14"/>
    </row>
    <row r="37" spans="1:75" ht="34.5" customHeight="1" x14ac:dyDescent="0.25">
      <c r="A37" s="66" t="s">
        <v>32</v>
      </c>
      <c r="B37" s="19" t="s">
        <v>33</v>
      </c>
      <c r="C37" s="79">
        <v>117992715.98</v>
      </c>
      <c r="D37" s="82">
        <v>9652691.0300000012</v>
      </c>
      <c r="E37" s="14"/>
      <c r="F37" s="15"/>
      <c r="G37" s="18"/>
    </row>
    <row r="38" spans="1:75" ht="30" customHeight="1" x14ac:dyDescent="0.25">
      <c r="A38" s="66" t="s">
        <v>15</v>
      </c>
      <c r="B38" s="19" t="s">
        <v>16</v>
      </c>
      <c r="C38" s="79">
        <v>123782</v>
      </c>
      <c r="D38" s="91">
        <v>0</v>
      </c>
      <c r="E38" s="14"/>
      <c r="F38" s="18"/>
      <c r="G38" s="18"/>
    </row>
    <row r="39" spans="1:75" ht="31.5" customHeight="1" x14ac:dyDescent="0.25">
      <c r="A39" s="93" t="s">
        <v>34</v>
      </c>
      <c r="B39" s="100"/>
      <c r="C39" s="6">
        <f>SUM(C40:C44)-C41-C42</f>
        <v>368323609.25999999</v>
      </c>
      <c r="D39" s="6">
        <f>SUM(D40:D44)</f>
        <v>3449401.39</v>
      </c>
      <c r="E39" s="14"/>
      <c r="F39" s="15"/>
    </row>
    <row r="40" spans="1:75" ht="29.25" customHeight="1" x14ac:dyDescent="0.25">
      <c r="A40" s="98" t="s">
        <v>30</v>
      </c>
      <c r="B40" s="10" t="s">
        <v>31</v>
      </c>
      <c r="C40" s="11">
        <v>132380107.36</v>
      </c>
      <c r="D40" s="11">
        <v>0</v>
      </c>
      <c r="E40" s="20"/>
      <c r="F40" s="13"/>
    </row>
    <row r="41" spans="1:75" ht="29.25" customHeight="1" x14ac:dyDescent="0.25">
      <c r="A41" s="99"/>
      <c r="B41" s="92" t="s">
        <v>6</v>
      </c>
      <c r="C41" s="30">
        <f>C42</f>
        <v>34748974.950000003</v>
      </c>
      <c r="D41" s="30">
        <f>D42</f>
        <v>0</v>
      </c>
      <c r="E41" s="20"/>
      <c r="F41" s="13"/>
    </row>
    <row r="42" spans="1:75" ht="39.75" customHeight="1" x14ac:dyDescent="0.25">
      <c r="A42" s="101"/>
      <c r="B42" s="62" t="s">
        <v>87</v>
      </c>
      <c r="C42" s="17">
        <v>34748974.950000003</v>
      </c>
      <c r="D42" s="17">
        <v>0</v>
      </c>
      <c r="E42" s="20"/>
      <c r="F42" s="13"/>
    </row>
    <row r="43" spans="1:75" ht="27.75" customHeight="1" x14ac:dyDescent="0.25">
      <c r="A43" s="83" t="s">
        <v>15</v>
      </c>
      <c r="B43" s="62" t="s">
        <v>16</v>
      </c>
      <c r="C43" s="30">
        <v>292650</v>
      </c>
      <c r="D43" s="30">
        <v>0</v>
      </c>
      <c r="E43" s="20"/>
      <c r="F43" s="13"/>
    </row>
    <row r="44" spans="1:75" ht="36.75" customHeight="1" x14ac:dyDescent="0.25">
      <c r="A44" s="70" t="s">
        <v>19</v>
      </c>
      <c r="B44" s="19" t="s">
        <v>35</v>
      </c>
      <c r="C44" s="11">
        <v>235650851.90000001</v>
      </c>
      <c r="D44" s="11">
        <v>3449401.39</v>
      </c>
      <c r="E44" s="25"/>
      <c r="F44" s="14"/>
    </row>
    <row r="45" spans="1:75" ht="30.75" customHeight="1" x14ac:dyDescent="0.25">
      <c r="A45" s="102" t="s">
        <v>76</v>
      </c>
      <c r="B45" s="103"/>
      <c r="C45" s="64">
        <f>SUM(C46:C48)</f>
        <v>78639091.739999995</v>
      </c>
      <c r="D45" s="64">
        <f>SUM(D46:D48)</f>
        <v>8089226.3599999994</v>
      </c>
      <c r="E45" s="8"/>
      <c r="F45" s="14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ht="26.25" customHeight="1" x14ac:dyDescent="0.25">
      <c r="A46" s="66" t="s">
        <v>25</v>
      </c>
      <c r="B46" s="10" t="s">
        <v>26</v>
      </c>
      <c r="C46" s="11">
        <v>62013336.07</v>
      </c>
      <c r="D46" s="11">
        <v>4924816.18</v>
      </c>
      <c r="E46" s="14"/>
      <c r="F46" s="15"/>
    </row>
    <row r="47" spans="1:75" ht="36.75" customHeight="1" x14ac:dyDescent="0.25">
      <c r="A47" s="66" t="s">
        <v>13</v>
      </c>
      <c r="B47" s="10" t="s">
        <v>14</v>
      </c>
      <c r="C47" s="11">
        <v>692158.51</v>
      </c>
      <c r="D47" s="11">
        <v>0</v>
      </c>
      <c r="E47" s="14"/>
      <c r="F47" s="15"/>
    </row>
    <row r="48" spans="1:75" ht="36.75" customHeight="1" x14ac:dyDescent="0.25">
      <c r="A48" s="66" t="s">
        <v>38</v>
      </c>
      <c r="B48" s="10" t="s">
        <v>39</v>
      </c>
      <c r="C48" s="11">
        <v>15933597.16</v>
      </c>
      <c r="D48" s="11">
        <v>3164410.18</v>
      </c>
      <c r="E48" s="20"/>
      <c r="F48" s="13"/>
    </row>
    <row r="49" spans="1:7" ht="29.25" customHeight="1" x14ac:dyDescent="0.25">
      <c r="A49" s="95" t="s">
        <v>40</v>
      </c>
      <c r="B49" s="104"/>
      <c r="C49" s="6">
        <f>SUM(C50:C52)</f>
        <v>326938457.22999996</v>
      </c>
      <c r="D49" s="6">
        <f>SUM(D50:D52)</f>
        <v>42614883.020000003</v>
      </c>
      <c r="E49" s="14"/>
      <c r="F49" s="15"/>
    </row>
    <row r="50" spans="1:7" ht="33.75" x14ac:dyDescent="0.25">
      <c r="A50" s="66" t="s">
        <v>7</v>
      </c>
      <c r="B50" s="19" t="s">
        <v>8</v>
      </c>
      <c r="C50" s="11">
        <v>272099605.27999997</v>
      </c>
      <c r="D50" s="11">
        <v>34881541.020000003</v>
      </c>
      <c r="E50" s="14"/>
      <c r="F50" s="15"/>
    </row>
    <row r="51" spans="1:7" ht="34.5" customHeight="1" x14ac:dyDescent="0.25">
      <c r="A51" s="66" t="s">
        <v>15</v>
      </c>
      <c r="B51" s="10" t="s">
        <v>16</v>
      </c>
      <c r="C51" s="11">
        <v>574311.94999999995</v>
      </c>
      <c r="D51" s="11">
        <v>0</v>
      </c>
      <c r="E51" s="14"/>
      <c r="F51" s="15"/>
    </row>
    <row r="52" spans="1:7" ht="46.5" customHeight="1" x14ac:dyDescent="0.25">
      <c r="A52" s="66" t="s">
        <v>17</v>
      </c>
      <c r="B52" s="10" t="s">
        <v>27</v>
      </c>
      <c r="C52" s="11">
        <v>54264540</v>
      </c>
      <c r="D52" s="11">
        <v>7733342</v>
      </c>
      <c r="E52" s="26"/>
      <c r="F52" s="13"/>
    </row>
    <row r="53" spans="1:7" ht="15" customHeight="1" x14ac:dyDescent="0.25">
      <c r="A53" s="95" t="s">
        <v>41</v>
      </c>
      <c r="B53" s="96"/>
      <c r="C53" s="6">
        <f>SUM(C54:C57)</f>
        <v>23552634.479999997</v>
      </c>
      <c r="D53" s="6">
        <f>SUM(D54:D57)</f>
        <v>3084856.14</v>
      </c>
      <c r="E53" s="57"/>
      <c r="F53" s="15"/>
    </row>
    <row r="54" spans="1:7" ht="30.75" customHeight="1" x14ac:dyDescent="0.25">
      <c r="A54" s="71" t="s">
        <v>36</v>
      </c>
      <c r="B54" s="72" t="s">
        <v>37</v>
      </c>
      <c r="C54" s="11">
        <v>17949415.879999999</v>
      </c>
      <c r="D54" s="11">
        <v>3041528.14</v>
      </c>
      <c r="E54" s="57"/>
      <c r="F54" s="15"/>
    </row>
    <row r="55" spans="1:7" ht="32.25" customHeight="1" x14ac:dyDescent="0.25">
      <c r="A55" s="66" t="s">
        <v>42</v>
      </c>
      <c r="B55" s="19" t="s">
        <v>43</v>
      </c>
      <c r="C55" s="11">
        <v>5006986.0599999996</v>
      </c>
      <c r="D55" s="11">
        <v>0</v>
      </c>
      <c r="E55" s="14"/>
      <c r="F55" s="15"/>
    </row>
    <row r="56" spans="1:7" ht="24" customHeight="1" x14ac:dyDescent="0.25">
      <c r="A56" s="66" t="s">
        <v>15</v>
      </c>
      <c r="B56" s="19" t="s">
        <v>16</v>
      </c>
      <c r="C56" s="11">
        <v>153894.54</v>
      </c>
      <c r="D56" s="11">
        <v>0</v>
      </c>
      <c r="E56" s="27"/>
      <c r="F56" s="28"/>
    </row>
    <row r="57" spans="1:7" ht="26.25" customHeight="1" x14ac:dyDescent="0.25">
      <c r="A57" s="66" t="s">
        <v>20</v>
      </c>
      <c r="B57" s="19" t="s">
        <v>21</v>
      </c>
      <c r="C57" s="11">
        <v>442338</v>
      </c>
      <c r="D57" s="11">
        <v>43328</v>
      </c>
      <c r="E57" s="27"/>
      <c r="F57" s="28"/>
    </row>
    <row r="58" spans="1:7" ht="22.5" customHeight="1" x14ac:dyDescent="0.25">
      <c r="A58" s="95" t="s">
        <v>44</v>
      </c>
      <c r="B58" s="96"/>
      <c r="C58" s="6">
        <f>SUM(C59:C61)</f>
        <v>175753245.14000002</v>
      </c>
      <c r="D58" s="6">
        <f>SUM(D59:D61)</f>
        <v>24971238.210000001</v>
      </c>
      <c r="E58" s="58"/>
      <c r="F58" s="28"/>
    </row>
    <row r="59" spans="1:7" ht="34.5" customHeight="1" x14ac:dyDescent="0.25">
      <c r="A59" s="83" t="s">
        <v>45</v>
      </c>
      <c r="B59" s="29" t="s">
        <v>46</v>
      </c>
      <c r="C59" s="30">
        <v>174990378.18000001</v>
      </c>
      <c r="D59" s="30">
        <v>24971238.210000001</v>
      </c>
      <c r="E59" s="14"/>
      <c r="F59" s="15"/>
    </row>
    <row r="60" spans="1:7" ht="27.75" customHeight="1" x14ac:dyDescent="0.25">
      <c r="A60" s="23" t="s">
        <v>15</v>
      </c>
      <c r="B60" s="19" t="s">
        <v>16</v>
      </c>
      <c r="C60" s="11">
        <v>65854.86</v>
      </c>
      <c r="D60" s="11">
        <v>0</v>
      </c>
      <c r="E60" s="14"/>
      <c r="F60" s="15"/>
    </row>
    <row r="61" spans="1:7" ht="26.25" customHeight="1" x14ac:dyDescent="0.25">
      <c r="A61" s="60" t="s">
        <v>20</v>
      </c>
      <c r="B61" s="61" t="s">
        <v>21</v>
      </c>
      <c r="C61" s="30">
        <v>697012.1</v>
      </c>
      <c r="D61" s="11">
        <v>0</v>
      </c>
      <c r="E61" s="14"/>
      <c r="F61" s="15"/>
    </row>
    <row r="62" spans="1:7" ht="13.5" customHeight="1" x14ac:dyDescent="0.25">
      <c r="A62" s="97" t="s">
        <v>71</v>
      </c>
      <c r="B62" s="96"/>
      <c r="C62" s="6">
        <f>SUM(C63:C66)-C64-C65</f>
        <v>644963209.38</v>
      </c>
      <c r="D62" s="6">
        <f>SUM(D63:D66)-D64-D65</f>
        <v>59853095.520000003</v>
      </c>
      <c r="E62" s="27"/>
      <c r="F62" s="28"/>
    </row>
    <row r="63" spans="1:7" ht="42.75" customHeight="1" x14ac:dyDescent="0.25">
      <c r="A63" s="98" t="s">
        <v>47</v>
      </c>
      <c r="B63" s="10" t="s">
        <v>48</v>
      </c>
      <c r="C63" s="11">
        <v>633953966.88</v>
      </c>
      <c r="D63" s="11">
        <v>58109965.460000001</v>
      </c>
      <c r="E63" s="18"/>
      <c r="F63" s="18"/>
    </row>
    <row r="64" spans="1:7" ht="18" customHeight="1" x14ac:dyDescent="0.25">
      <c r="A64" s="99"/>
      <c r="B64" s="78" t="s">
        <v>6</v>
      </c>
      <c r="C64" s="11">
        <f>SUM(C65)</f>
        <v>72164948.450000003</v>
      </c>
      <c r="D64" s="11">
        <f>SUM(D65)</f>
        <v>0</v>
      </c>
      <c r="E64" s="18"/>
      <c r="F64" s="18"/>
      <c r="G64" s="5"/>
    </row>
    <row r="65" spans="1:7" ht="25.5" customHeight="1" x14ac:dyDescent="0.25">
      <c r="A65" s="99"/>
      <c r="B65" s="63" t="s">
        <v>88</v>
      </c>
      <c r="C65" s="17">
        <v>72164948.450000003</v>
      </c>
      <c r="D65" s="17">
        <v>0</v>
      </c>
      <c r="E65" s="18"/>
      <c r="F65" s="18"/>
      <c r="G65" s="5"/>
    </row>
    <row r="66" spans="1:7" ht="38.25" customHeight="1" x14ac:dyDescent="0.25">
      <c r="A66" s="66" t="s">
        <v>38</v>
      </c>
      <c r="B66" s="16" t="s">
        <v>39</v>
      </c>
      <c r="C66" s="17">
        <v>11009242.5</v>
      </c>
      <c r="D66" s="17">
        <v>1743130.06</v>
      </c>
      <c r="E66" s="18"/>
      <c r="F66" s="18"/>
    </row>
    <row r="67" spans="1:7" ht="19.5" customHeight="1" x14ac:dyDescent="0.25">
      <c r="A67" s="93" t="s">
        <v>49</v>
      </c>
      <c r="B67" s="100"/>
      <c r="C67" s="6">
        <f>SUM(C68)</f>
        <v>209718453.80000001</v>
      </c>
      <c r="D67" s="6">
        <f>SUM(D68)</f>
        <v>45249466.600000001</v>
      </c>
      <c r="E67" s="18"/>
      <c r="F67" s="28"/>
    </row>
    <row r="68" spans="1:7" ht="42.75" customHeight="1" x14ac:dyDescent="0.25">
      <c r="A68" s="66" t="s">
        <v>47</v>
      </c>
      <c r="B68" s="10" t="s">
        <v>48</v>
      </c>
      <c r="C68" s="31">
        <v>209718453.80000001</v>
      </c>
      <c r="D68" s="31">
        <v>45249466.600000001</v>
      </c>
      <c r="E68" s="18"/>
      <c r="F68" s="28"/>
    </row>
    <row r="69" spans="1:7" ht="19.5" customHeight="1" x14ac:dyDescent="0.25">
      <c r="A69" s="95" t="s">
        <v>50</v>
      </c>
      <c r="B69" s="96"/>
      <c r="C69" s="6">
        <f>SUM(C70:C74)</f>
        <v>169895438.03</v>
      </c>
      <c r="D69" s="6">
        <f>SUM(D70:D74)</f>
        <v>22055264.52</v>
      </c>
      <c r="E69" s="12"/>
      <c r="F69" s="13"/>
    </row>
    <row r="70" spans="1:7" ht="33.75" x14ac:dyDescent="0.25">
      <c r="A70" s="66" t="s">
        <v>42</v>
      </c>
      <c r="B70" s="19" t="s">
        <v>43</v>
      </c>
      <c r="C70" s="11">
        <v>128470335.20999999</v>
      </c>
      <c r="D70" s="11">
        <v>15236825.51</v>
      </c>
      <c r="E70" s="12"/>
      <c r="F70" s="13"/>
    </row>
    <row r="71" spans="1:7" ht="34.5" customHeight="1" x14ac:dyDescent="0.25">
      <c r="A71" s="66" t="s">
        <v>25</v>
      </c>
      <c r="B71" s="19" t="s">
        <v>26</v>
      </c>
      <c r="C71" s="11">
        <v>34059331.890000001</v>
      </c>
      <c r="D71" s="11">
        <v>5870000</v>
      </c>
      <c r="E71" s="14"/>
      <c r="F71" s="15"/>
    </row>
    <row r="72" spans="1:7" ht="31.5" customHeight="1" x14ac:dyDescent="0.25">
      <c r="A72" s="66" t="s">
        <v>15</v>
      </c>
      <c r="B72" s="19" t="s">
        <v>16</v>
      </c>
      <c r="C72" s="11">
        <v>396701.8</v>
      </c>
      <c r="D72" s="11">
        <v>0</v>
      </c>
      <c r="E72" s="14"/>
      <c r="F72" s="15"/>
    </row>
    <row r="73" spans="1:7" ht="40.5" customHeight="1" x14ac:dyDescent="0.25">
      <c r="A73" s="66" t="s">
        <v>17</v>
      </c>
      <c r="B73" s="19" t="s">
        <v>89</v>
      </c>
      <c r="C73" s="11">
        <v>291440</v>
      </c>
      <c r="D73" s="11">
        <v>44400</v>
      </c>
      <c r="E73" s="14"/>
      <c r="F73" s="15"/>
    </row>
    <row r="74" spans="1:7" ht="30.75" customHeight="1" x14ac:dyDescent="0.25">
      <c r="A74" s="66" t="s">
        <v>20</v>
      </c>
      <c r="B74" s="19" t="s">
        <v>21</v>
      </c>
      <c r="C74" s="11">
        <v>6677629.1299999999</v>
      </c>
      <c r="D74" s="11">
        <v>904039.01</v>
      </c>
      <c r="E74" s="77"/>
      <c r="F74" s="13"/>
    </row>
    <row r="75" spans="1:7" ht="32.25" customHeight="1" x14ac:dyDescent="0.25">
      <c r="A75" s="95" t="s">
        <v>51</v>
      </c>
      <c r="B75" s="96"/>
      <c r="C75" s="6">
        <f>SUM(C76:C80)</f>
        <v>74230499.100000009</v>
      </c>
      <c r="D75" s="6">
        <f>SUM(D76:D80)</f>
        <v>5623232.2999999998</v>
      </c>
      <c r="E75" s="14"/>
      <c r="F75" s="15"/>
    </row>
    <row r="76" spans="1:7" ht="33.75" x14ac:dyDescent="0.25">
      <c r="A76" s="66" t="s">
        <v>47</v>
      </c>
      <c r="B76" s="19" t="s">
        <v>48</v>
      </c>
      <c r="C76" s="59">
        <v>312000</v>
      </c>
      <c r="D76" s="59">
        <v>0</v>
      </c>
      <c r="E76" s="14"/>
      <c r="F76" s="15"/>
    </row>
    <row r="77" spans="1:7" ht="35.25" customHeight="1" x14ac:dyDescent="0.25">
      <c r="A77" s="66" t="s">
        <v>7</v>
      </c>
      <c r="B77" s="19" t="s">
        <v>8</v>
      </c>
      <c r="C77" s="59">
        <v>233333.33</v>
      </c>
      <c r="D77" s="59">
        <v>0</v>
      </c>
      <c r="E77" s="14"/>
      <c r="F77" s="15"/>
    </row>
    <row r="78" spans="1:7" ht="31.5" customHeight="1" x14ac:dyDescent="0.25">
      <c r="A78" s="66" t="s">
        <v>15</v>
      </c>
      <c r="B78" s="19" t="s">
        <v>16</v>
      </c>
      <c r="C78" s="59">
        <v>385000</v>
      </c>
      <c r="D78" s="59">
        <v>0</v>
      </c>
      <c r="E78" s="14"/>
      <c r="F78" s="15"/>
    </row>
    <row r="79" spans="1:7" ht="36.75" customHeight="1" x14ac:dyDescent="0.25">
      <c r="A79" s="66" t="s">
        <v>52</v>
      </c>
      <c r="B79" s="19" t="s">
        <v>53</v>
      </c>
      <c r="C79" s="11">
        <v>74000.009999999995</v>
      </c>
      <c r="D79" s="11">
        <v>0</v>
      </c>
      <c r="E79" s="20"/>
      <c r="F79" s="13"/>
    </row>
    <row r="80" spans="1:7" ht="48.75" customHeight="1" x14ac:dyDescent="0.25">
      <c r="A80" s="66" t="s">
        <v>90</v>
      </c>
      <c r="B80" s="19" t="s">
        <v>91</v>
      </c>
      <c r="C80" s="11">
        <v>73226165.760000005</v>
      </c>
      <c r="D80" s="11">
        <v>5623232.2999999998</v>
      </c>
      <c r="E80" s="20"/>
      <c r="F80" s="13"/>
    </row>
    <row r="81" spans="1:32" ht="25.5" customHeight="1" x14ac:dyDescent="0.25">
      <c r="A81" s="105" t="s">
        <v>54</v>
      </c>
      <c r="B81" s="106"/>
      <c r="C81" s="6">
        <f>SUM(C82:C88)</f>
        <v>1093110676.9200001</v>
      </c>
      <c r="D81" s="6">
        <f>SUM(D82:D88)</f>
        <v>100846938</v>
      </c>
      <c r="E81" s="12"/>
      <c r="F81" s="13"/>
    </row>
    <row r="82" spans="1:32" ht="39" customHeight="1" x14ac:dyDescent="0.25">
      <c r="A82" s="66" t="s">
        <v>45</v>
      </c>
      <c r="B82" s="19" t="s">
        <v>46</v>
      </c>
      <c r="C82" s="11">
        <v>40680636.68</v>
      </c>
      <c r="D82" s="11">
        <v>6761781.6399999997</v>
      </c>
      <c r="E82" s="12"/>
      <c r="F82" s="13"/>
    </row>
    <row r="83" spans="1:32" ht="33.75" x14ac:dyDescent="0.25">
      <c r="A83" s="66" t="s">
        <v>11</v>
      </c>
      <c r="B83" s="32" t="s">
        <v>12</v>
      </c>
      <c r="C83" s="11">
        <v>143380013.86000001</v>
      </c>
      <c r="D83" s="11">
        <v>11856333.300000001</v>
      </c>
      <c r="E83" s="14"/>
      <c r="F83" s="15"/>
    </row>
    <row r="84" spans="1:32" ht="22.5" x14ac:dyDescent="0.25">
      <c r="A84" s="66" t="s">
        <v>25</v>
      </c>
      <c r="B84" s="32" t="s">
        <v>26</v>
      </c>
      <c r="C84" s="11">
        <v>67761436.180000007</v>
      </c>
      <c r="D84" s="11">
        <v>11181600</v>
      </c>
      <c r="E84" s="14"/>
      <c r="F84" s="15"/>
    </row>
    <row r="85" spans="1:32" ht="32.25" customHeight="1" x14ac:dyDescent="0.25">
      <c r="A85" s="66" t="s">
        <v>15</v>
      </c>
      <c r="B85" s="24" t="s">
        <v>16</v>
      </c>
      <c r="C85" s="11">
        <v>1993646.7799999998</v>
      </c>
      <c r="D85" s="11">
        <v>0</v>
      </c>
      <c r="E85" s="12"/>
      <c r="F85" s="13"/>
    </row>
    <row r="86" spans="1:32" ht="28.5" customHeight="1" x14ac:dyDescent="0.25">
      <c r="A86" s="66" t="s">
        <v>52</v>
      </c>
      <c r="B86" s="10" t="s">
        <v>53</v>
      </c>
      <c r="C86" s="11">
        <v>127360237.75</v>
      </c>
      <c r="D86" s="11">
        <v>2717735.48</v>
      </c>
      <c r="E86" s="12"/>
      <c r="F86" s="13"/>
    </row>
    <row r="87" spans="1:32" ht="30" customHeight="1" x14ac:dyDescent="0.25">
      <c r="A87" s="66" t="s">
        <v>20</v>
      </c>
      <c r="B87" s="19" t="s">
        <v>21</v>
      </c>
      <c r="C87" s="11">
        <v>490428007.06</v>
      </c>
      <c r="D87" s="11">
        <v>68329487.579999998</v>
      </c>
      <c r="E87" s="12"/>
      <c r="F87" s="13"/>
    </row>
    <row r="88" spans="1:32" ht="34.5" customHeight="1" x14ac:dyDescent="0.25">
      <c r="A88" s="66" t="s">
        <v>22</v>
      </c>
      <c r="B88" s="19" t="s">
        <v>23</v>
      </c>
      <c r="C88" s="11">
        <v>221506698.61000001</v>
      </c>
      <c r="D88" s="11">
        <v>0</v>
      </c>
      <c r="E88" s="33"/>
      <c r="F88" s="34"/>
    </row>
    <row r="89" spans="1:32" ht="15" customHeight="1" x14ac:dyDescent="0.25">
      <c r="A89" s="107" t="s">
        <v>72</v>
      </c>
      <c r="B89" s="108"/>
      <c r="C89" s="6">
        <f>SUM(C90:C98)-C95-C96-C97-C98</f>
        <v>636497100.9000001</v>
      </c>
      <c r="D89" s="6">
        <f>SUM(D90:D97)-D95-D96-D97</f>
        <v>19525711.789999999</v>
      </c>
      <c r="E89" s="33"/>
      <c r="F89" s="3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44.25" customHeight="1" x14ac:dyDescent="0.25">
      <c r="A90" s="38" t="s">
        <v>47</v>
      </c>
      <c r="B90" s="65" t="s">
        <v>48</v>
      </c>
      <c r="C90" s="11">
        <v>113186359.5</v>
      </c>
      <c r="D90" s="11">
        <v>13327378.279999999</v>
      </c>
      <c r="E90" s="33"/>
      <c r="F90" s="34"/>
      <c r="G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33.75" x14ac:dyDescent="0.25">
      <c r="A91" s="85" t="s">
        <v>9</v>
      </c>
      <c r="B91" s="35" t="s">
        <v>10</v>
      </c>
      <c r="C91" s="11">
        <v>214458804.53</v>
      </c>
      <c r="D91" s="11">
        <v>6080828.8600000003</v>
      </c>
      <c r="E91" s="33"/>
      <c r="F91" s="34"/>
    </row>
    <row r="92" spans="1:32" ht="42.75" customHeight="1" x14ac:dyDescent="0.25">
      <c r="A92" s="38" t="s">
        <v>13</v>
      </c>
      <c r="B92" s="36" t="s">
        <v>14</v>
      </c>
      <c r="C92" s="30">
        <v>228585.7</v>
      </c>
      <c r="D92" s="30">
        <v>0</v>
      </c>
      <c r="E92" s="33"/>
      <c r="F92" s="34"/>
    </row>
    <row r="93" spans="1:32" ht="31.5" customHeight="1" x14ac:dyDescent="0.25">
      <c r="A93" s="37" t="s">
        <v>15</v>
      </c>
      <c r="B93" s="35" t="s">
        <v>16</v>
      </c>
      <c r="C93" s="11">
        <v>123689.1</v>
      </c>
      <c r="D93" s="11">
        <v>117504.65</v>
      </c>
      <c r="E93" s="33"/>
      <c r="F93" s="34"/>
    </row>
    <row r="94" spans="1:32" ht="37.5" customHeight="1" x14ac:dyDescent="0.25">
      <c r="A94" s="109" t="s">
        <v>38</v>
      </c>
      <c r="B94" s="35" t="s">
        <v>39</v>
      </c>
      <c r="C94" s="11">
        <v>308499662.06999999</v>
      </c>
      <c r="D94" s="11">
        <v>0</v>
      </c>
      <c r="E94" s="33"/>
      <c r="F94" s="34"/>
    </row>
    <row r="95" spans="1:32" ht="24" customHeight="1" x14ac:dyDescent="0.25">
      <c r="A95" s="110"/>
      <c r="B95" s="80" t="s">
        <v>6</v>
      </c>
      <c r="C95" s="11">
        <f>C96+C97+C98</f>
        <v>281091752.38</v>
      </c>
      <c r="D95" s="11">
        <f>D96+D97+D98</f>
        <v>0</v>
      </c>
      <c r="E95" s="33"/>
      <c r="F95" s="34"/>
    </row>
    <row r="96" spans="1:32" ht="37.5" customHeight="1" x14ac:dyDescent="0.25">
      <c r="A96" s="110"/>
      <c r="B96" s="65" t="s">
        <v>92</v>
      </c>
      <c r="C96" s="11">
        <v>56835694.329999998</v>
      </c>
      <c r="D96" s="11">
        <v>0</v>
      </c>
      <c r="E96" s="33"/>
      <c r="F96" s="34"/>
    </row>
    <row r="97" spans="1:7" ht="49.5" customHeight="1" x14ac:dyDescent="0.25">
      <c r="A97" s="110"/>
      <c r="B97" s="35" t="s">
        <v>93</v>
      </c>
      <c r="C97" s="11">
        <v>113996169.15000001</v>
      </c>
      <c r="D97" s="11">
        <v>0</v>
      </c>
      <c r="E97" s="33"/>
      <c r="F97" s="34"/>
    </row>
    <row r="98" spans="1:7" ht="46.5" customHeight="1" x14ac:dyDescent="0.25">
      <c r="A98" s="111"/>
      <c r="B98" s="16" t="s">
        <v>94</v>
      </c>
      <c r="C98" s="17">
        <v>110259888.90000001</v>
      </c>
      <c r="D98" s="17">
        <v>0</v>
      </c>
      <c r="E98" s="33"/>
      <c r="F98" s="34"/>
    </row>
    <row r="99" spans="1:7" ht="30" customHeight="1" x14ac:dyDescent="0.25">
      <c r="A99" s="93" t="s">
        <v>55</v>
      </c>
      <c r="B99" s="121"/>
      <c r="C99" s="6">
        <f>SUM(C100:C101)</f>
        <v>9671197.6500000004</v>
      </c>
      <c r="D99" s="6">
        <f>SUM(D100:D101)</f>
        <v>715703.4</v>
      </c>
      <c r="E99" s="20"/>
      <c r="F99" s="13"/>
    </row>
    <row r="100" spans="1:7" ht="37.5" customHeight="1" x14ac:dyDescent="0.25">
      <c r="A100" s="38" t="s">
        <v>47</v>
      </c>
      <c r="B100" s="35" t="s">
        <v>48</v>
      </c>
      <c r="C100" s="11">
        <v>9621597.6500000004</v>
      </c>
      <c r="D100" s="11">
        <v>715703.4</v>
      </c>
      <c r="E100" s="20"/>
      <c r="F100" s="13"/>
    </row>
    <row r="101" spans="1:7" ht="24" customHeight="1" x14ac:dyDescent="0.25">
      <c r="A101" s="38" t="s">
        <v>20</v>
      </c>
      <c r="B101" s="39" t="s">
        <v>21</v>
      </c>
      <c r="C101" s="11">
        <v>49600</v>
      </c>
      <c r="D101" s="11">
        <v>0</v>
      </c>
      <c r="E101" s="14"/>
      <c r="F101" s="15"/>
    </row>
    <row r="102" spans="1:7" ht="15" x14ac:dyDescent="0.25">
      <c r="A102" s="93" t="s">
        <v>56</v>
      </c>
      <c r="B102" s="94"/>
      <c r="C102" s="6">
        <f>SUM(C103:C103)</f>
        <v>1952000</v>
      </c>
      <c r="D102" s="6">
        <f>SUM(D103:D103)</f>
        <v>0</v>
      </c>
      <c r="E102" s="33"/>
      <c r="F102" s="34"/>
    </row>
    <row r="103" spans="1:7" ht="35.25" customHeight="1" x14ac:dyDescent="0.25">
      <c r="A103" s="66" t="s">
        <v>20</v>
      </c>
      <c r="B103" s="19" t="s">
        <v>21</v>
      </c>
      <c r="C103" s="11">
        <v>1952000</v>
      </c>
      <c r="D103" s="11">
        <v>0</v>
      </c>
      <c r="E103" s="33"/>
      <c r="F103" s="34"/>
    </row>
    <row r="104" spans="1:7" ht="15" customHeight="1" x14ac:dyDescent="0.25">
      <c r="A104" s="93" t="s">
        <v>57</v>
      </c>
      <c r="B104" s="94"/>
      <c r="C104" s="6">
        <f>SUM(C105:C105)</f>
        <v>14581530.890000001</v>
      </c>
      <c r="D104" s="6">
        <f>SUM(D105:D105)</f>
        <v>808829.3</v>
      </c>
      <c r="E104" s="33"/>
      <c r="F104" s="34"/>
      <c r="G104" s="5"/>
    </row>
    <row r="105" spans="1:7" ht="33" customHeight="1" x14ac:dyDescent="0.25">
      <c r="A105" s="23" t="s">
        <v>15</v>
      </c>
      <c r="B105" s="19" t="s">
        <v>16</v>
      </c>
      <c r="C105" s="11">
        <v>14581530.890000001</v>
      </c>
      <c r="D105" s="40">
        <v>808829.3</v>
      </c>
      <c r="E105" s="33"/>
      <c r="F105" s="34"/>
    </row>
    <row r="106" spans="1:7" ht="15" x14ac:dyDescent="0.25">
      <c r="A106" s="93" t="s">
        <v>73</v>
      </c>
      <c r="B106" s="94"/>
      <c r="C106" s="6">
        <f>SUM(C107)</f>
        <v>0</v>
      </c>
      <c r="D106" s="6">
        <f>SUM(D107)</f>
        <v>0</v>
      </c>
      <c r="E106" s="12"/>
      <c r="F106" s="13"/>
    </row>
    <row r="107" spans="1:7" ht="22.5" x14ac:dyDescent="0.25">
      <c r="A107" s="66" t="s">
        <v>74</v>
      </c>
      <c r="B107" s="10" t="s">
        <v>75</v>
      </c>
      <c r="C107" s="11">
        <v>0</v>
      </c>
      <c r="D107" s="11">
        <v>0</v>
      </c>
      <c r="E107" s="14"/>
      <c r="F107" s="15"/>
    </row>
    <row r="108" spans="1:7" ht="15" customHeight="1" x14ac:dyDescent="0.25">
      <c r="A108" s="112" t="s">
        <v>58</v>
      </c>
      <c r="B108" s="113"/>
      <c r="C108" s="113"/>
      <c r="D108" s="114"/>
      <c r="E108" s="14"/>
      <c r="F108" s="15"/>
    </row>
    <row r="109" spans="1:7" ht="15" x14ac:dyDescent="0.25">
      <c r="A109" s="93" t="s">
        <v>59</v>
      </c>
      <c r="B109" s="106"/>
      <c r="C109" s="6">
        <f>SUM(C110+C111)</f>
        <v>47790755.219999999</v>
      </c>
      <c r="D109" s="6">
        <f>SUM(D110+D111)</f>
        <v>6500830.2599999998</v>
      </c>
      <c r="E109" s="12"/>
      <c r="F109" s="13"/>
    </row>
    <row r="110" spans="1:7" ht="33.75" x14ac:dyDescent="0.25">
      <c r="A110" s="73" t="s">
        <v>42</v>
      </c>
      <c r="B110" s="74" t="s">
        <v>43</v>
      </c>
      <c r="C110" s="59">
        <v>877346.86</v>
      </c>
      <c r="D110" s="59">
        <v>0</v>
      </c>
      <c r="E110" s="75"/>
      <c r="F110" s="75"/>
    </row>
    <row r="111" spans="1:7" ht="30" customHeight="1" x14ac:dyDescent="0.25">
      <c r="A111" s="84" t="s">
        <v>60</v>
      </c>
      <c r="B111" s="68" t="s">
        <v>61</v>
      </c>
      <c r="C111" s="21">
        <v>46913408.359999999</v>
      </c>
      <c r="D111" s="21">
        <v>6500830.2599999998</v>
      </c>
      <c r="E111" s="69"/>
      <c r="F111" s="69"/>
    </row>
    <row r="112" spans="1:7" ht="15" customHeight="1" x14ac:dyDescent="0.25">
      <c r="A112" s="112" t="s">
        <v>62</v>
      </c>
      <c r="B112" s="113"/>
      <c r="C112" s="113"/>
      <c r="D112" s="114"/>
      <c r="E112" s="41"/>
      <c r="F112" s="41"/>
    </row>
    <row r="113" spans="1:7" ht="15" x14ac:dyDescent="0.25">
      <c r="A113" s="93" t="s">
        <v>63</v>
      </c>
      <c r="B113" s="94"/>
      <c r="C113" s="6">
        <f>SUM(C114)</f>
        <v>19256956.649999999</v>
      </c>
      <c r="D113" s="6">
        <f>SUM(D114)</f>
        <v>1269575.73</v>
      </c>
      <c r="E113" s="5"/>
      <c r="F113" s="5"/>
    </row>
    <row r="114" spans="1:7" ht="27.75" customHeight="1" x14ac:dyDescent="0.25">
      <c r="A114" s="66" t="s">
        <v>64</v>
      </c>
      <c r="B114" s="19" t="s">
        <v>65</v>
      </c>
      <c r="C114" s="11">
        <v>19256956.649999999</v>
      </c>
      <c r="D114" s="11">
        <v>1269575.73</v>
      </c>
      <c r="E114" s="12"/>
      <c r="F114" s="13"/>
    </row>
    <row r="115" spans="1:7" ht="15" x14ac:dyDescent="0.25">
      <c r="A115" s="42" t="s">
        <v>66</v>
      </c>
      <c r="B115" s="43"/>
      <c r="C115" s="44">
        <f>SUM(C4+C18+C31+C33+C39+C45+C49+C53+C58+C62+C67+C69+C75+C81+C89+C99+C102+C104+C106+C109+C113)</f>
        <v>11399135239.359997</v>
      </c>
      <c r="D115" s="44">
        <f>SUM(D4+D18+D31+D33+D39+D45+D49+D53+D58+D62+D67+D69+D75+D81+D89+D99+D102+D104+D106+D109+D113)</f>
        <v>1360905025.0199997</v>
      </c>
      <c r="E115" s="47"/>
      <c r="F115" s="47"/>
      <c r="G115" s="5"/>
    </row>
    <row r="116" spans="1:7" ht="15" x14ac:dyDescent="0.25">
      <c r="A116" s="45"/>
      <c r="B116" s="46"/>
      <c r="C116" s="47"/>
      <c r="D116" s="47"/>
      <c r="E116" s="12"/>
      <c r="F116" s="13"/>
      <c r="G116" s="5"/>
    </row>
    <row r="117" spans="1:7" ht="15" x14ac:dyDescent="0.25">
      <c r="A117" s="45"/>
      <c r="B117" s="46"/>
      <c r="C117" s="47"/>
      <c r="D117" s="47"/>
      <c r="E117" s="12"/>
      <c r="F117" s="13"/>
    </row>
    <row r="118" spans="1:7" ht="104.25" customHeight="1" x14ac:dyDescent="0.25">
      <c r="A118" s="48" t="s">
        <v>80</v>
      </c>
      <c r="B118" s="49"/>
      <c r="C118" s="50"/>
      <c r="D118" s="51" t="s">
        <v>81</v>
      </c>
      <c r="F118" s="13"/>
    </row>
    <row r="119" spans="1:7" ht="15" x14ac:dyDescent="0.25">
      <c r="A119" s="52"/>
      <c r="B119" s="53" t="s">
        <v>67</v>
      </c>
      <c r="C119" s="54"/>
      <c r="D119" s="55" t="s">
        <v>68</v>
      </c>
    </row>
    <row r="120" spans="1:7" ht="15" x14ac:dyDescent="0.25">
      <c r="A120" s="54"/>
      <c r="B120" s="54"/>
      <c r="C120" s="54"/>
      <c r="D120" s="54"/>
      <c r="E120" s="56"/>
      <c r="F120" s="3"/>
    </row>
    <row r="121" spans="1:7" ht="15" x14ac:dyDescent="0.25">
      <c r="A121" s="54"/>
      <c r="B121" s="54"/>
      <c r="C121" s="50"/>
      <c r="D121" s="50"/>
      <c r="E121" s="3"/>
      <c r="F121" s="5"/>
    </row>
    <row r="122" spans="1:7" ht="15" x14ac:dyDescent="0.25"/>
    <row r="123" spans="1:7" ht="15" x14ac:dyDescent="0.25"/>
    <row r="124" spans="1:7" ht="15" x14ac:dyDescent="0.25"/>
    <row r="125" spans="1:7" ht="15" x14ac:dyDescent="0.25"/>
    <row r="126" spans="1:7" ht="15" x14ac:dyDescent="0.25"/>
    <row r="127" spans="1:7" ht="15" x14ac:dyDescent="0.25"/>
    <row r="128" spans="1:7" ht="15" x14ac:dyDescent="0.25"/>
    <row r="129" spans="5:6" ht="15" x14ac:dyDescent="0.25"/>
    <row r="130" spans="5:6" ht="15" x14ac:dyDescent="0.25"/>
    <row r="131" spans="5:6" ht="15" x14ac:dyDescent="0.25"/>
    <row r="132" spans="5:6" ht="15" x14ac:dyDescent="0.25"/>
    <row r="133" spans="5:6" ht="15" x14ac:dyDescent="0.25"/>
    <row r="134" spans="5:6" ht="15" x14ac:dyDescent="0.25"/>
    <row r="135" spans="5:6" ht="15" x14ac:dyDescent="0.25">
      <c r="E135" s="3"/>
      <c r="F135" s="3"/>
    </row>
    <row r="136" spans="5:6" ht="15" x14ac:dyDescent="0.25">
      <c r="E136" s="3"/>
      <c r="F136" s="3"/>
    </row>
    <row r="137" spans="5:6" ht="15" x14ac:dyDescent="0.25">
      <c r="E137" s="3"/>
      <c r="F137" s="3"/>
    </row>
    <row r="138" spans="5:6" ht="15" x14ac:dyDescent="0.25">
      <c r="E138" s="3"/>
      <c r="F138" s="3"/>
    </row>
    <row r="139" spans="5:6" ht="15" x14ac:dyDescent="0.25">
      <c r="E139" s="3"/>
      <c r="F139" s="3"/>
    </row>
    <row r="140" spans="5:6" ht="15" x14ac:dyDescent="0.25"/>
    <row r="141" spans="5:6" ht="15" x14ac:dyDescent="0.25"/>
    <row r="142" spans="5:6" ht="15" x14ac:dyDescent="0.25"/>
    <row r="143" spans="5:6" ht="15" x14ac:dyDescent="0.25"/>
    <row r="144" spans="5:6" ht="15" x14ac:dyDescent="0.25"/>
    <row r="145" spans="5:6" ht="15" x14ac:dyDescent="0.25">
      <c r="E145" s="3"/>
      <c r="F145" s="3"/>
    </row>
    <row r="146" spans="5:6" ht="15" x14ac:dyDescent="0.25">
      <c r="E146" s="3"/>
      <c r="F146" s="3"/>
    </row>
    <row r="147" spans="5:6" ht="15" x14ac:dyDescent="0.25">
      <c r="E147" s="3"/>
      <c r="F147" s="3"/>
    </row>
    <row r="148" spans="5:6" ht="15" x14ac:dyDescent="0.25">
      <c r="E148" s="3"/>
      <c r="F148" s="3"/>
    </row>
  </sheetData>
  <mergeCells count="31">
    <mergeCell ref="A106:B106"/>
    <mergeCell ref="A108:D108"/>
    <mergeCell ref="A109:B109"/>
    <mergeCell ref="A112:D112"/>
    <mergeCell ref="A113:B113"/>
    <mergeCell ref="A75:B75"/>
    <mergeCell ref="A81:B81"/>
    <mergeCell ref="A89:B89"/>
    <mergeCell ref="A94:A98"/>
    <mergeCell ref="A99:B99"/>
    <mergeCell ref="A18:B18"/>
    <mergeCell ref="A20:A24"/>
    <mergeCell ref="A33:B33"/>
    <mergeCell ref="A34:A36"/>
    <mergeCell ref="A39:B39"/>
    <mergeCell ref="A31:B31"/>
    <mergeCell ref="A40:A42"/>
    <mergeCell ref="A45:B45"/>
    <mergeCell ref="A49:B49"/>
    <mergeCell ref="A53:B53"/>
    <mergeCell ref="A58:B58"/>
    <mergeCell ref="A62:B62"/>
    <mergeCell ref="A63:A65"/>
    <mergeCell ref="A69:B69"/>
    <mergeCell ref="A1:D1"/>
    <mergeCell ref="A3:D3"/>
    <mergeCell ref="A4:B4"/>
    <mergeCell ref="A5:A9"/>
    <mergeCell ref="A67:B67"/>
    <mergeCell ref="A102:B102"/>
    <mergeCell ref="A104:B104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2026-03-10T12:39:02Z</dcterms:modified>
</cp:coreProperties>
</file>